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H.WAGA323\Desktop\陸協総会資料\第32回西村山陸上競技選手権大会\"/>
    </mc:Choice>
  </mc:AlternateContent>
  <xr:revisionPtr revIDLastSave="0" documentId="13_ncr:1_{4A0450DC-1880-4AA5-875C-9C822E67BCBC}" xr6:coauthVersionLast="47" xr6:coauthVersionMax="47" xr10:uidLastSave="{00000000-0000-0000-0000-000000000000}"/>
  <workbookProtection workbookAlgorithmName="SHA-512" workbookHashValue="ZExQCpJKFV6Or0xckRosFYw33jUt5z88apDAsVD4jlt41px09ZDP22SQMN5eZp1zxsqWeyF98GaWI+mUTcNNRQ==" workbookSaltValue="CxGPThW0PYXaPcX2myaEPQ==" workbookSpinCount="100000" lockStructure="1"/>
  <bookViews>
    <workbookView xWindow="-120" yWindow="-120" windowWidth="20730" windowHeight="11040" tabRatio="749" activeTab="2" xr2:uid="{00000000-000D-0000-FFFF-FFFF00000000}"/>
  </bookViews>
  <sheets>
    <sheet name="申込書（個人種目）" sheetId="1" r:id="rId1"/>
    <sheet name="申込書（リレー種目）" sheetId="18" r:id="rId2"/>
    <sheet name="参加料納入書" sheetId="28" r:id="rId3"/>
    <sheet name="自由シート" sheetId="29" r:id="rId4"/>
    <sheet name="kyougisha転記用" sheetId="4" state="hidden" r:id="rId5"/>
    <sheet name="relay転記用" sheetId="27" state="hidden" r:id="rId6"/>
    <sheet name="(種目・作業用)" sheetId="2" state="hidden" r:id="rId7"/>
    <sheet name="(種目資料・作業用)" sheetId="6" state="hidden" r:id="rId8"/>
    <sheet name="(所属・作業用)" sheetId="3" state="hidden" r:id="rId9"/>
  </sheets>
  <definedNames>
    <definedName name="_ken1">'申込書（個人種目）'!$AG$202:$AG$249</definedName>
    <definedName name="_ken2">'申込書（リレー種目）'!$AH$149:$AH$196</definedName>
    <definedName name="gakunen1">'申込書（個人種目）'!$E$203:$E$213</definedName>
    <definedName name="gakunen2">'申込書（リレー種目）'!$M$150:$M$167</definedName>
    <definedName name="gender1">'申込書（個人種目）'!$F$203:$F$204</definedName>
    <definedName name="_xlnm.Print_Area" localSheetId="2">参加料納入書!$A$1:$L$32</definedName>
    <definedName name="_xlnm.Print_Area" localSheetId="1">'申込書（リレー種目）'!$A$1:$O$108</definedName>
    <definedName name="_xlnm.Print_Area" localSheetId="0">'申込書（個人種目）'!$A$2:$N$161</definedName>
    <definedName name="shozoku">'申込書（個人種目）'!$C$191:$C$259</definedName>
    <definedName name="shubetsu1">'申込書（個人種目）'!$AB$202:$AB$206</definedName>
    <definedName name="shubetsu2">'申込書（リレー種目）'!$AC$149:$AC$153</definedName>
    <definedName name="shumoku1">'申込書（個人種目）'!$H$203:$H$208</definedName>
    <definedName name="shumoku2">'申込書（リレー種目）'!$C$150:$C$152</definedName>
    <definedName name="team2">'申込書（リレー種目）'!$D$150:$D$154</definedName>
    <definedName name="女">'申込書（個人種目）'!$I$242:$I$269</definedName>
    <definedName name="小学混合_４×１００ｍ">'申込書（リレー種目）'!$C$150:$C$153</definedName>
    <definedName name="男">'申込書（個人種目）'!$H$242:$H$271</definedName>
  </definedNames>
  <calcPr calcId="191029"/>
</workbook>
</file>

<file path=xl/calcChain.xml><?xml version="1.0" encoding="utf-8"?>
<calcChain xmlns="http://schemas.openxmlformats.org/spreadsheetml/2006/main">
  <c r="I22" i="28" l="1"/>
  <c r="A42" i="1"/>
  <c r="C44" i="1"/>
  <c r="C45" i="1"/>
  <c r="K19" i="18"/>
  <c r="K100" i="18" s="1"/>
  <c r="C4" i="18"/>
  <c r="E15" i="28"/>
  <c r="I153" i="1"/>
  <c r="I113" i="1"/>
  <c r="I73" i="1"/>
  <c r="L4" i="18"/>
  <c r="L3" i="18"/>
  <c r="K46" i="18" l="1"/>
  <c r="K73" i="18"/>
  <c r="S9" i="1" l="1"/>
  <c r="AH89" i="18" l="1"/>
  <c r="AH90" i="18"/>
  <c r="AH91" i="18"/>
  <c r="AH92" i="18"/>
  <c r="AH93" i="18"/>
  <c r="AH94" i="18"/>
  <c r="AH95" i="18"/>
  <c r="AH96" i="18"/>
  <c r="AH97" i="18"/>
  <c r="AH98" i="18"/>
  <c r="AH99" i="18"/>
  <c r="AH88" i="18"/>
  <c r="AH62" i="18"/>
  <c r="AH63" i="18"/>
  <c r="AH64" i="18"/>
  <c r="AH65" i="18"/>
  <c r="AH66" i="18"/>
  <c r="AH67" i="18"/>
  <c r="AH68" i="18"/>
  <c r="AH69" i="18"/>
  <c r="AH70" i="18"/>
  <c r="AH71" i="18"/>
  <c r="AH72" i="18"/>
  <c r="AH61" i="18"/>
  <c r="AH35" i="18"/>
  <c r="AH36" i="18"/>
  <c r="AH37" i="18"/>
  <c r="AH38" i="18"/>
  <c r="AH39" i="18"/>
  <c r="AH40" i="18"/>
  <c r="AH41" i="18"/>
  <c r="AH42" i="18"/>
  <c r="AH43" i="18"/>
  <c r="AH44" i="18"/>
  <c r="AH45" i="18"/>
  <c r="AH34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8" i="1"/>
  <c r="AB5" i="1"/>
  <c r="H80" i="1"/>
  <c r="K27" i="18"/>
  <c r="K81" i="18" s="1"/>
  <c r="L26" i="18"/>
  <c r="L80" i="18" s="1"/>
  <c r="G26" i="18"/>
  <c r="C25" i="18"/>
  <c r="C79" i="18" s="1"/>
  <c r="A82" i="18"/>
  <c r="A55" i="18"/>
  <c r="A28" i="18"/>
  <c r="L85" i="18"/>
  <c r="W9" i="1"/>
  <c r="S10" i="1"/>
  <c r="U10" i="1" s="1"/>
  <c r="W10" i="1"/>
  <c r="S11" i="1"/>
  <c r="W11" i="1"/>
  <c r="S12" i="1"/>
  <c r="U12" i="1" s="1"/>
  <c r="W12" i="1"/>
  <c r="S13" i="1"/>
  <c r="W13" i="1"/>
  <c r="S14" i="1"/>
  <c r="U14" i="1" s="1"/>
  <c r="W14" i="1"/>
  <c r="S15" i="1"/>
  <c r="W15" i="1"/>
  <c r="S16" i="1"/>
  <c r="U16" i="1" s="1"/>
  <c r="W16" i="1"/>
  <c r="S17" i="1"/>
  <c r="W17" i="1"/>
  <c r="S18" i="1"/>
  <c r="U18" i="1" s="1"/>
  <c r="W18" i="1"/>
  <c r="S19" i="1"/>
  <c r="W19" i="1"/>
  <c r="S20" i="1"/>
  <c r="U20" i="1" s="1"/>
  <c r="W20" i="1"/>
  <c r="S21" i="1"/>
  <c r="W21" i="1"/>
  <c r="S22" i="1"/>
  <c r="U22" i="1" s="1"/>
  <c r="W22" i="1"/>
  <c r="S23" i="1"/>
  <c r="W23" i="1"/>
  <c r="S24" i="1"/>
  <c r="U24" i="1" s="1"/>
  <c r="W24" i="1"/>
  <c r="S25" i="1"/>
  <c r="W25" i="1"/>
  <c r="S26" i="1"/>
  <c r="U26" i="1" s="1"/>
  <c r="W26" i="1"/>
  <c r="S27" i="1"/>
  <c r="W27" i="1"/>
  <c r="S28" i="1"/>
  <c r="W28" i="1"/>
  <c r="S29" i="1"/>
  <c r="U29" i="1" s="1"/>
  <c r="W29" i="1"/>
  <c r="S30" i="1"/>
  <c r="W30" i="1"/>
  <c r="S31" i="1"/>
  <c r="U31" i="1" s="1"/>
  <c r="W31" i="1"/>
  <c r="S32" i="1"/>
  <c r="W32" i="1"/>
  <c r="S48" i="1"/>
  <c r="U48" i="1" s="1"/>
  <c r="W48" i="1"/>
  <c r="S49" i="1"/>
  <c r="W49" i="1"/>
  <c r="S50" i="1"/>
  <c r="U50" i="1" s="1"/>
  <c r="W50" i="1"/>
  <c r="S51" i="1"/>
  <c r="W51" i="1"/>
  <c r="S52" i="1"/>
  <c r="U52" i="1" s="1"/>
  <c r="W52" i="1"/>
  <c r="S53" i="1"/>
  <c r="W53" i="1"/>
  <c r="S54" i="1"/>
  <c r="U54" i="1" s="1"/>
  <c r="W54" i="1"/>
  <c r="S55" i="1"/>
  <c r="W55" i="1"/>
  <c r="S56" i="1"/>
  <c r="U56" i="1" s="1"/>
  <c r="W56" i="1"/>
  <c r="S57" i="1"/>
  <c r="W57" i="1"/>
  <c r="S58" i="1"/>
  <c r="U58" i="1" s="1"/>
  <c r="W58" i="1"/>
  <c r="S59" i="1"/>
  <c r="W59" i="1"/>
  <c r="S60" i="1"/>
  <c r="U60" i="1" s="1"/>
  <c r="W60" i="1"/>
  <c r="S61" i="1"/>
  <c r="W61" i="1"/>
  <c r="S62" i="1"/>
  <c r="U62" i="1" s="1"/>
  <c r="W62" i="1"/>
  <c r="S63" i="1"/>
  <c r="W63" i="1"/>
  <c r="S64" i="1"/>
  <c r="U64" i="1" s="1"/>
  <c r="W64" i="1"/>
  <c r="S65" i="1"/>
  <c r="W65" i="1"/>
  <c r="S66" i="1"/>
  <c r="U66" i="1" s="1"/>
  <c r="W66" i="1"/>
  <c r="S67" i="1"/>
  <c r="W67" i="1"/>
  <c r="S68" i="1"/>
  <c r="W68" i="1"/>
  <c r="S69" i="1"/>
  <c r="U69" i="1" s="1"/>
  <c r="W69" i="1"/>
  <c r="S70" i="1"/>
  <c r="W70" i="1"/>
  <c r="S71" i="1"/>
  <c r="U71" i="1" s="1"/>
  <c r="W71" i="1"/>
  <c r="S72" i="1"/>
  <c r="W72" i="1"/>
  <c r="S88" i="1"/>
  <c r="U88" i="1" s="1"/>
  <c r="W88" i="1"/>
  <c r="S89" i="1"/>
  <c r="W89" i="1"/>
  <c r="S90" i="1"/>
  <c r="U90" i="1" s="1"/>
  <c r="W90" i="1"/>
  <c r="S91" i="1"/>
  <c r="T91" i="1" s="1"/>
  <c r="W91" i="1"/>
  <c r="S92" i="1"/>
  <c r="T92" i="1" s="1"/>
  <c r="W92" i="1"/>
  <c r="S93" i="1"/>
  <c r="T93" i="1" s="1"/>
  <c r="W93" i="1"/>
  <c r="S94" i="1"/>
  <c r="T94" i="1" s="1"/>
  <c r="W94" i="1"/>
  <c r="S95" i="1"/>
  <c r="T95" i="1" s="1"/>
  <c r="W95" i="1"/>
  <c r="S96" i="1"/>
  <c r="T96" i="1" s="1"/>
  <c r="W96" i="1"/>
  <c r="S97" i="1"/>
  <c r="T97" i="1" s="1"/>
  <c r="W97" i="1"/>
  <c r="S98" i="1"/>
  <c r="U98" i="1" s="1"/>
  <c r="W98" i="1"/>
  <c r="S99" i="1"/>
  <c r="U99" i="1" s="1"/>
  <c r="W99" i="1"/>
  <c r="S100" i="1"/>
  <c r="W100" i="1"/>
  <c r="S101" i="1"/>
  <c r="U101" i="1" s="1"/>
  <c r="W101" i="1"/>
  <c r="S102" i="1"/>
  <c r="W102" i="1"/>
  <c r="S103" i="1"/>
  <c r="U103" i="1" s="1"/>
  <c r="W103" i="1"/>
  <c r="S104" i="1"/>
  <c r="W104" i="1"/>
  <c r="S105" i="1"/>
  <c r="T105" i="1" s="1"/>
  <c r="W105" i="1"/>
  <c r="S106" i="1"/>
  <c r="U106" i="1" s="1"/>
  <c r="W106" i="1"/>
  <c r="S107" i="1"/>
  <c r="U107" i="1" s="1"/>
  <c r="W107" i="1"/>
  <c r="S108" i="1"/>
  <c r="W108" i="1"/>
  <c r="S109" i="1"/>
  <c r="U109" i="1" s="1"/>
  <c r="W109" i="1"/>
  <c r="S110" i="1"/>
  <c r="W110" i="1"/>
  <c r="S111" i="1"/>
  <c r="U111" i="1" s="1"/>
  <c r="W111" i="1"/>
  <c r="S112" i="1"/>
  <c r="W112" i="1"/>
  <c r="S128" i="1"/>
  <c r="U128" i="1" s="1"/>
  <c r="W128" i="1"/>
  <c r="S129" i="1"/>
  <c r="W129" i="1"/>
  <c r="S130" i="1"/>
  <c r="U130" i="1" s="1"/>
  <c r="W130" i="1"/>
  <c r="S131" i="1"/>
  <c r="W131" i="1"/>
  <c r="S132" i="1"/>
  <c r="U132" i="1" s="1"/>
  <c r="W132" i="1"/>
  <c r="S133" i="1"/>
  <c r="W133" i="1"/>
  <c r="S134" i="1"/>
  <c r="U134" i="1" s="1"/>
  <c r="W134" i="1"/>
  <c r="S135" i="1"/>
  <c r="W135" i="1"/>
  <c r="S136" i="1"/>
  <c r="U136" i="1" s="1"/>
  <c r="W136" i="1"/>
  <c r="S137" i="1"/>
  <c r="W137" i="1"/>
  <c r="S138" i="1"/>
  <c r="U138" i="1" s="1"/>
  <c r="W138" i="1"/>
  <c r="S139" i="1"/>
  <c r="W139" i="1"/>
  <c r="S140" i="1"/>
  <c r="W140" i="1"/>
  <c r="S141" i="1"/>
  <c r="U141" i="1" s="1"/>
  <c r="W141" i="1"/>
  <c r="S142" i="1"/>
  <c r="W142" i="1"/>
  <c r="S143" i="1"/>
  <c r="U143" i="1" s="1"/>
  <c r="W143" i="1"/>
  <c r="S144" i="1"/>
  <c r="W144" i="1"/>
  <c r="S145" i="1"/>
  <c r="T145" i="1" s="1"/>
  <c r="W145" i="1"/>
  <c r="S146" i="1"/>
  <c r="T146" i="1" s="1"/>
  <c r="W146" i="1"/>
  <c r="S147" i="1"/>
  <c r="T147" i="1" s="1"/>
  <c r="W147" i="1"/>
  <c r="S148" i="1"/>
  <c r="U148" i="1" s="1"/>
  <c r="W148" i="1"/>
  <c r="S149" i="1"/>
  <c r="W149" i="1"/>
  <c r="S150" i="1"/>
  <c r="T150" i="1" s="1"/>
  <c r="W150" i="1"/>
  <c r="S151" i="1"/>
  <c r="W151" i="1"/>
  <c r="S152" i="1"/>
  <c r="U152" i="1" s="1"/>
  <c r="W152" i="1"/>
  <c r="C125" i="1"/>
  <c r="C124" i="1"/>
  <c r="C85" i="1"/>
  <c r="C84" i="1"/>
  <c r="U91" i="1" l="1"/>
  <c r="D54" i="4"/>
  <c r="U94" i="1"/>
  <c r="U92" i="1"/>
  <c r="D60" i="4"/>
  <c r="U95" i="1"/>
  <c r="D58" i="4"/>
  <c r="V94" i="1"/>
  <c r="X94" i="1" s="1"/>
  <c r="V92" i="1"/>
  <c r="X92" i="1" s="1"/>
  <c r="D64" i="4"/>
  <c r="U96" i="1"/>
  <c r="D59" i="4"/>
  <c r="D56" i="4"/>
  <c r="U93" i="1"/>
  <c r="V150" i="1"/>
  <c r="X150" i="1" s="1"/>
  <c r="V96" i="1"/>
  <c r="X96" i="1" s="1"/>
  <c r="V95" i="1"/>
  <c r="X95" i="1" s="1"/>
  <c r="D57" i="4"/>
  <c r="V93" i="1"/>
  <c r="X93" i="1" s="1"/>
  <c r="D55" i="4"/>
  <c r="V91" i="1"/>
  <c r="X91" i="1" s="1"/>
  <c r="T89" i="1"/>
  <c r="V89" i="1"/>
  <c r="X89" i="1" s="1"/>
  <c r="D52" i="4"/>
  <c r="T72" i="1"/>
  <c r="V72" i="1"/>
  <c r="X72" i="1" s="1"/>
  <c r="C51" i="4" s="1"/>
  <c r="D50" i="4"/>
  <c r="T70" i="1"/>
  <c r="V70" i="1"/>
  <c r="X70" i="1" s="1"/>
  <c r="C49" i="4" s="1"/>
  <c r="D48" i="4"/>
  <c r="T68" i="1"/>
  <c r="V68" i="1"/>
  <c r="X68" i="1" s="1"/>
  <c r="C47" i="4" s="1"/>
  <c r="D46" i="4"/>
  <c r="T67" i="1"/>
  <c r="V67" i="1"/>
  <c r="X67" i="1" s="1"/>
  <c r="C46" i="4" s="1"/>
  <c r="U146" i="1"/>
  <c r="U97" i="1"/>
  <c r="T90" i="1"/>
  <c r="V90" i="1"/>
  <c r="X90" i="1" s="1"/>
  <c r="D53" i="4"/>
  <c r="U89" i="1"/>
  <c r="T88" i="1"/>
  <c r="V88" i="1"/>
  <c r="X88" i="1" s="1"/>
  <c r="C52" i="4" s="1"/>
  <c r="D51" i="4"/>
  <c r="U72" i="1"/>
  <c r="T71" i="1"/>
  <c r="V71" i="1"/>
  <c r="X71" i="1" s="1"/>
  <c r="C50" i="4" s="1"/>
  <c r="D49" i="4"/>
  <c r="U70" i="1"/>
  <c r="T69" i="1"/>
  <c r="V69" i="1"/>
  <c r="X69" i="1" s="1"/>
  <c r="C48" i="4" s="1"/>
  <c r="D47" i="4"/>
  <c r="U68" i="1"/>
  <c r="D45" i="4"/>
  <c r="T65" i="1"/>
  <c r="V65" i="1"/>
  <c r="X65" i="1" s="1"/>
  <c r="C44" i="4" s="1"/>
  <c r="D43" i="4"/>
  <c r="T63" i="1"/>
  <c r="V63" i="1"/>
  <c r="X63" i="1" s="1"/>
  <c r="C42" i="4" s="1"/>
  <c r="D41" i="4"/>
  <c r="T61" i="1"/>
  <c r="V61" i="1"/>
  <c r="X61" i="1" s="1"/>
  <c r="C40" i="4" s="1"/>
  <c r="D39" i="4"/>
  <c r="T59" i="1"/>
  <c r="V59" i="1"/>
  <c r="X59" i="1" s="1"/>
  <c r="C38" i="4" s="1"/>
  <c r="U147" i="1"/>
  <c r="U145" i="1"/>
  <c r="U105" i="1"/>
  <c r="V97" i="1"/>
  <c r="X97" i="1" s="1"/>
  <c r="U67" i="1"/>
  <c r="T66" i="1"/>
  <c r="V66" i="1"/>
  <c r="X66" i="1" s="1"/>
  <c r="C45" i="4" s="1"/>
  <c r="D44" i="4"/>
  <c r="U65" i="1"/>
  <c r="T64" i="1"/>
  <c r="V64" i="1"/>
  <c r="X64" i="1" s="1"/>
  <c r="C43" i="4" s="1"/>
  <c r="D42" i="4"/>
  <c r="U63" i="1"/>
  <c r="T62" i="1"/>
  <c r="V62" i="1"/>
  <c r="X62" i="1" s="1"/>
  <c r="C41" i="4" s="1"/>
  <c r="D40" i="4"/>
  <c r="U61" i="1"/>
  <c r="T60" i="1"/>
  <c r="V60" i="1"/>
  <c r="X60" i="1" s="1"/>
  <c r="C39" i="4" s="1"/>
  <c r="D38" i="4"/>
  <c r="U59" i="1"/>
  <c r="D37" i="4"/>
  <c r="T57" i="1"/>
  <c r="V57" i="1"/>
  <c r="X57" i="1" s="1"/>
  <c r="C36" i="4" s="1"/>
  <c r="D35" i="4"/>
  <c r="T55" i="1"/>
  <c r="V55" i="1"/>
  <c r="X55" i="1" s="1"/>
  <c r="C34" i="4" s="1"/>
  <c r="D33" i="4"/>
  <c r="T53" i="1"/>
  <c r="V53" i="1"/>
  <c r="X53" i="1" s="1"/>
  <c r="C32" i="4" s="1"/>
  <c r="D31" i="4"/>
  <c r="T51" i="1"/>
  <c r="V51" i="1"/>
  <c r="X51" i="1" s="1"/>
  <c r="C30" i="4" s="1"/>
  <c r="U150" i="1"/>
  <c r="D96" i="4"/>
  <c r="V147" i="1"/>
  <c r="X147" i="1" s="1"/>
  <c r="D95" i="4"/>
  <c r="V146" i="1"/>
  <c r="X146" i="1" s="1"/>
  <c r="D94" i="4"/>
  <c r="V145" i="1"/>
  <c r="X145" i="1" s="1"/>
  <c r="V105" i="1"/>
  <c r="X105" i="1" s="1"/>
  <c r="D66" i="4"/>
  <c r="D62" i="4"/>
  <c r="T58" i="1"/>
  <c r="V58" i="1"/>
  <c r="X58" i="1" s="1"/>
  <c r="C37" i="4" s="1"/>
  <c r="D36" i="4"/>
  <c r="U57" i="1"/>
  <c r="T56" i="1"/>
  <c r="V56" i="1"/>
  <c r="X56" i="1" s="1"/>
  <c r="C35" i="4" s="1"/>
  <c r="D34" i="4"/>
  <c r="U55" i="1"/>
  <c r="T54" i="1"/>
  <c r="V54" i="1"/>
  <c r="X54" i="1" s="1"/>
  <c r="C33" i="4" s="1"/>
  <c r="D32" i="4"/>
  <c r="U53" i="1"/>
  <c r="T52" i="1"/>
  <c r="V52" i="1"/>
  <c r="X52" i="1" s="1"/>
  <c r="C31" i="4" s="1"/>
  <c r="D30" i="4"/>
  <c r="U51" i="1"/>
  <c r="D100" i="4"/>
  <c r="T144" i="1"/>
  <c r="V144" i="1"/>
  <c r="X144" i="1" s="1"/>
  <c r="D92" i="4"/>
  <c r="T142" i="1"/>
  <c r="V142" i="1"/>
  <c r="X142" i="1" s="1"/>
  <c r="D90" i="4"/>
  <c r="T140" i="1"/>
  <c r="V140" i="1"/>
  <c r="X140" i="1" s="1"/>
  <c r="D88" i="4"/>
  <c r="D84" i="4"/>
  <c r="D73" i="4"/>
  <c r="D71" i="4"/>
  <c r="T102" i="1"/>
  <c r="V102" i="1"/>
  <c r="X102" i="1" s="1"/>
  <c r="D65" i="4"/>
  <c r="T100" i="1"/>
  <c r="V100" i="1"/>
  <c r="X100" i="1" s="1"/>
  <c r="D29" i="4"/>
  <c r="D25" i="4"/>
  <c r="D80" i="4"/>
  <c r="T112" i="1"/>
  <c r="V112" i="1"/>
  <c r="X112" i="1" s="1"/>
  <c r="T108" i="1"/>
  <c r="V108" i="1"/>
  <c r="X108" i="1" s="1"/>
  <c r="T104" i="1"/>
  <c r="V104" i="1"/>
  <c r="X104" i="1" s="1"/>
  <c r="D67" i="4"/>
  <c r="D63" i="4"/>
  <c r="T49" i="1"/>
  <c r="V49" i="1"/>
  <c r="X49" i="1" s="1"/>
  <c r="C28" i="4" s="1"/>
  <c r="U49" i="1"/>
  <c r="T30" i="1"/>
  <c r="V30" i="1"/>
  <c r="X30" i="1" s="1"/>
  <c r="C24" i="4" s="1"/>
  <c r="U30" i="1"/>
  <c r="D21" i="4"/>
  <c r="D101" i="4"/>
  <c r="U144" i="1"/>
  <c r="T143" i="1"/>
  <c r="V143" i="1"/>
  <c r="X143" i="1" s="1"/>
  <c r="D91" i="4"/>
  <c r="U142" i="1"/>
  <c r="T141" i="1"/>
  <c r="V141" i="1"/>
  <c r="X141" i="1" s="1"/>
  <c r="D89" i="4"/>
  <c r="U140" i="1"/>
  <c r="D76" i="4"/>
  <c r="U112" i="1"/>
  <c r="T109" i="1"/>
  <c r="V109" i="1"/>
  <c r="X109" i="1" s="1"/>
  <c r="D72" i="4"/>
  <c r="U108" i="1"/>
  <c r="D68" i="4"/>
  <c r="U104" i="1"/>
  <c r="T103" i="1"/>
  <c r="V103" i="1"/>
  <c r="X103" i="1" s="1"/>
  <c r="U102" i="1"/>
  <c r="T101" i="1"/>
  <c r="V101" i="1"/>
  <c r="X101" i="1" s="1"/>
  <c r="U100" i="1"/>
  <c r="T99" i="1"/>
  <c r="V99" i="1"/>
  <c r="X99" i="1" s="1"/>
  <c r="T98" i="1"/>
  <c r="V98" i="1"/>
  <c r="X98" i="1" s="1"/>
  <c r="D61" i="4"/>
  <c r="D27" i="4"/>
  <c r="T32" i="1"/>
  <c r="V32" i="1"/>
  <c r="X32" i="1" s="1"/>
  <c r="C26" i="4" s="1"/>
  <c r="U32" i="1"/>
  <c r="D23" i="4"/>
  <c r="T28" i="1"/>
  <c r="V28" i="1"/>
  <c r="X28" i="1" s="1"/>
  <c r="C22" i="4" s="1"/>
  <c r="U28" i="1"/>
  <c r="T50" i="1"/>
  <c r="V50" i="1"/>
  <c r="X50" i="1" s="1"/>
  <c r="C29" i="4" s="1"/>
  <c r="D28" i="4"/>
  <c r="T48" i="1"/>
  <c r="V48" i="1"/>
  <c r="X48" i="1" s="1"/>
  <c r="D26" i="4"/>
  <c r="T31" i="1"/>
  <c r="V31" i="1"/>
  <c r="X31" i="1" s="1"/>
  <c r="C25" i="4" s="1"/>
  <c r="D24" i="4"/>
  <c r="T29" i="1"/>
  <c r="V29" i="1"/>
  <c r="X29" i="1" s="1"/>
  <c r="C23" i="4" s="1"/>
  <c r="D22" i="4"/>
  <c r="T151" i="1"/>
  <c r="V151" i="1"/>
  <c r="X151" i="1" s="1"/>
  <c r="D99" i="4"/>
  <c r="D97" i="4"/>
  <c r="D93" i="4"/>
  <c r="D87" i="4"/>
  <c r="T137" i="1"/>
  <c r="V137" i="1"/>
  <c r="X137" i="1" s="1"/>
  <c r="U137" i="1"/>
  <c r="D83" i="4"/>
  <c r="T133" i="1"/>
  <c r="V133" i="1"/>
  <c r="X133" i="1" s="1"/>
  <c r="U133" i="1"/>
  <c r="D79" i="4"/>
  <c r="T152" i="1"/>
  <c r="V152" i="1"/>
  <c r="X152" i="1" s="1"/>
  <c r="U151" i="1"/>
  <c r="T149" i="1"/>
  <c r="V149" i="1"/>
  <c r="X149" i="1" s="1"/>
  <c r="U149" i="1"/>
  <c r="T139" i="1"/>
  <c r="V139" i="1"/>
  <c r="X139" i="1" s="1"/>
  <c r="U139" i="1"/>
  <c r="D85" i="4"/>
  <c r="T135" i="1"/>
  <c r="V135" i="1"/>
  <c r="X135" i="1" s="1"/>
  <c r="U135" i="1"/>
  <c r="D81" i="4"/>
  <c r="T131" i="1"/>
  <c r="V131" i="1"/>
  <c r="X131" i="1" s="1"/>
  <c r="U131" i="1"/>
  <c r="T129" i="1"/>
  <c r="V129" i="1"/>
  <c r="X129" i="1" s="1"/>
  <c r="T110" i="1"/>
  <c r="V110" i="1"/>
  <c r="X110" i="1" s="1"/>
  <c r="D98" i="4"/>
  <c r="T148" i="1"/>
  <c r="V148" i="1"/>
  <c r="X148" i="1" s="1"/>
  <c r="T138" i="1"/>
  <c r="V138" i="1"/>
  <c r="X138" i="1" s="1"/>
  <c r="D86" i="4"/>
  <c r="T136" i="1"/>
  <c r="V136" i="1"/>
  <c r="X136" i="1" s="1"/>
  <c r="T134" i="1"/>
  <c r="V134" i="1"/>
  <c r="X134" i="1" s="1"/>
  <c r="D82" i="4"/>
  <c r="T132" i="1"/>
  <c r="V132" i="1"/>
  <c r="X132" i="1" s="1"/>
  <c r="T130" i="1"/>
  <c r="V130" i="1"/>
  <c r="X130" i="1" s="1"/>
  <c r="D78" i="4"/>
  <c r="U129" i="1"/>
  <c r="T128" i="1"/>
  <c r="V128" i="1"/>
  <c r="X128" i="1" s="1"/>
  <c r="T111" i="1"/>
  <c r="V111" i="1"/>
  <c r="X111" i="1" s="1"/>
  <c r="D74" i="4"/>
  <c r="U110" i="1"/>
  <c r="T107" i="1"/>
  <c r="V107" i="1"/>
  <c r="X107" i="1" s="1"/>
  <c r="D70" i="4"/>
  <c r="T27" i="1"/>
  <c r="U27" i="1"/>
  <c r="D18" i="4"/>
  <c r="T23" i="1"/>
  <c r="V23" i="1"/>
  <c r="X23" i="1" s="1"/>
  <c r="C17" i="4" s="1"/>
  <c r="U23" i="1"/>
  <c r="D14" i="4"/>
  <c r="T19" i="1"/>
  <c r="V19" i="1"/>
  <c r="X19" i="1" s="1"/>
  <c r="C13" i="4" s="1"/>
  <c r="U19" i="1"/>
  <c r="D77" i="4"/>
  <c r="D75" i="4"/>
  <c r="T106" i="1"/>
  <c r="V106" i="1"/>
  <c r="X106" i="1" s="1"/>
  <c r="D69" i="4"/>
  <c r="V27" i="1"/>
  <c r="X27" i="1" s="1"/>
  <c r="C21" i="4" s="1"/>
  <c r="D20" i="4"/>
  <c r="T25" i="1"/>
  <c r="V25" i="1"/>
  <c r="X25" i="1" s="1"/>
  <c r="C19" i="4" s="1"/>
  <c r="U25" i="1"/>
  <c r="D16" i="4"/>
  <c r="T21" i="1"/>
  <c r="V21" i="1"/>
  <c r="X21" i="1" s="1"/>
  <c r="C15" i="4" s="1"/>
  <c r="U21" i="1"/>
  <c r="T26" i="1"/>
  <c r="V26" i="1"/>
  <c r="X26" i="1" s="1"/>
  <c r="C20" i="4" s="1"/>
  <c r="D19" i="4"/>
  <c r="T24" i="1"/>
  <c r="V24" i="1"/>
  <c r="X24" i="1" s="1"/>
  <c r="C18" i="4" s="1"/>
  <c r="D17" i="4"/>
  <c r="T22" i="1"/>
  <c r="V22" i="1"/>
  <c r="X22" i="1" s="1"/>
  <c r="C16" i="4" s="1"/>
  <c r="D15" i="4"/>
  <c r="T20" i="1"/>
  <c r="V20" i="1"/>
  <c r="X20" i="1" s="1"/>
  <c r="C14" i="4" s="1"/>
  <c r="D13" i="4"/>
  <c r="D12" i="4"/>
  <c r="T17" i="1"/>
  <c r="V17" i="1"/>
  <c r="X17" i="1" s="1"/>
  <c r="C11" i="4" s="1"/>
  <c r="D10" i="4"/>
  <c r="T15" i="1"/>
  <c r="V15" i="1"/>
  <c r="X15" i="1" s="1"/>
  <c r="C9" i="4" s="1"/>
  <c r="D8" i="4"/>
  <c r="T13" i="1"/>
  <c r="V13" i="1"/>
  <c r="X13" i="1" s="1"/>
  <c r="C7" i="4" s="1"/>
  <c r="D6" i="4"/>
  <c r="T11" i="1"/>
  <c r="V11" i="1"/>
  <c r="X11" i="1" s="1"/>
  <c r="C5" i="4" s="1"/>
  <c r="D4" i="4"/>
  <c r="T9" i="1"/>
  <c r="V9" i="1"/>
  <c r="X9" i="1" s="1"/>
  <c r="C3" i="4" s="1"/>
  <c r="T18" i="1"/>
  <c r="V18" i="1"/>
  <c r="X18" i="1" s="1"/>
  <c r="C12" i="4" s="1"/>
  <c r="D11" i="4"/>
  <c r="U17" i="1"/>
  <c r="T16" i="1"/>
  <c r="V16" i="1"/>
  <c r="X16" i="1" s="1"/>
  <c r="C10" i="4" s="1"/>
  <c r="D9" i="4"/>
  <c r="U15" i="1"/>
  <c r="T14" i="1"/>
  <c r="V14" i="1"/>
  <c r="X14" i="1" s="1"/>
  <c r="C8" i="4" s="1"/>
  <c r="D7" i="4"/>
  <c r="U13" i="1"/>
  <c r="T12" i="1"/>
  <c r="V12" i="1"/>
  <c r="X12" i="1" s="1"/>
  <c r="C6" i="4" s="1"/>
  <c r="D5" i="4"/>
  <c r="U11" i="1"/>
  <c r="T10" i="1"/>
  <c r="V10" i="1"/>
  <c r="X10" i="1" s="1"/>
  <c r="C4" i="4" s="1"/>
  <c r="D3" i="4"/>
  <c r="U9" i="1"/>
  <c r="L53" i="18"/>
  <c r="L107" i="18"/>
  <c r="C106" i="18"/>
  <c r="L58" i="18"/>
  <c r="C52" i="18"/>
  <c r="L31" i="18"/>
  <c r="L84" i="18"/>
  <c r="L57" i="18"/>
  <c r="L30" i="18"/>
  <c r="G107" i="18"/>
  <c r="G53" i="18"/>
  <c r="K108" i="18"/>
  <c r="K54" i="18"/>
  <c r="G80" i="18"/>
  <c r="D2" i="4" l="1"/>
  <c r="A122" i="1"/>
  <c r="A82" i="1"/>
  <c r="C3" i="18" l="1"/>
  <c r="C84" i="18" l="1"/>
  <c r="C57" i="18"/>
  <c r="C30" i="18"/>
  <c r="C85" i="18"/>
  <c r="C58" i="18"/>
  <c r="C31" i="18"/>
  <c r="J7" i="28"/>
  <c r="K126" i="4" l="1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D24" i="28"/>
  <c r="E14" i="28"/>
  <c r="D23" i="28" s="1"/>
  <c r="J5" i="28"/>
  <c r="J11" i="28" s="1"/>
  <c r="AJ99" i="18"/>
  <c r="AE99" i="18"/>
  <c r="J149" i="4" s="1"/>
  <c r="Z99" i="18"/>
  <c r="AA99" i="18" s="1"/>
  <c r="F149" i="4" s="1"/>
  <c r="T99" i="18"/>
  <c r="W99" i="18" s="1"/>
  <c r="Y99" i="18" s="1"/>
  <c r="C149" i="4" s="1"/>
  <c r="S99" i="18"/>
  <c r="AJ98" i="18"/>
  <c r="AE98" i="18"/>
  <c r="J148" i="4" s="1"/>
  <c r="Z98" i="18"/>
  <c r="AG98" i="18" s="1"/>
  <c r="T98" i="18"/>
  <c r="V98" i="18" s="1"/>
  <c r="S98" i="18"/>
  <c r="AJ97" i="18"/>
  <c r="AE97" i="18"/>
  <c r="J147" i="4" s="1"/>
  <c r="Z97" i="18"/>
  <c r="E147" i="4" s="1"/>
  <c r="T97" i="18"/>
  <c r="W97" i="18" s="1"/>
  <c r="Y97" i="18" s="1"/>
  <c r="C147" i="4" s="1"/>
  <c r="S97" i="18"/>
  <c r="AJ96" i="18"/>
  <c r="AE96" i="18"/>
  <c r="J146" i="4" s="1"/>
  <c r="Z96" i="18"/>
  <c r="E146" i="4" s="1"/>
  <c r="T96" i="18"/>
  <c r="W96" i="18" s="1"/>
  <c r="Y96" i="18" s="1"/>
  <c r="C146" i="4" s="1"/>
  <c r="S96" i="18"/>
  <c r="AJ95" i="18"/>
  <c r="AE95" i="18"/>
  <c r="J145" i="4" s="1"/>
  <c r="Z95" i="18"/>
  <c r="AD95" i="18" s="1"/>
  <c r="I145" i="4" s="1"/>
  <c r="T95" i="18"/>
  <c r="U95" i="18" s="1"/>
  <c r="S95" i="18"/>
  <c r="AJ94" i="18"/>
  <c r="AE94" i="18"/>
  <c r="J144" i="4" s="1"/>
  <c r="Z94" i="18"/>
  <c r="X94" i="18"/>
  <c r="G9" i="27" s="1"/>
  <c r="T94" i="18"/>
  <c r="B9" i="27" s="1"/>
  <c r="S94" i="18"/>
  <c r="AJ93" i="18"/>
  <c r="AE93" i="18"/>
  <c r="J143" i="4" s="1"/>
  <c r="Z93" i="18"/>
  <c r="T93" i="18"/>
  <c r="W93" i="18" s="1"/>
  <c r="Y93" i="18" s="1"/>
  <c r="C143" i="4" s="1"/>
  <c r="S93" i="18"/>
  <c r="AJ92" i="18"/>
  <c r="AE92" i="18"/>
  <c r="J142" i="4" s="1"/>
  <c r="Z92" i="18"/>
  <c r="E142" i="4" s="1"/>
  <c r="T92" i="18"/>
  <c r="U92" i="18" s="1"/>
  <c r="S92" i="18"/>
  <c r="AJ91" i="18"/>
  <c r="AE91" i="18"/>
  <c r="J141" i="4" s="1"/>
  <c r="Z91" i="18"/>
  <c r="T91" i="18"/>
  <c r="W91" i="18" s="1"/>
  <c r="Y91" i="18" s="1"/>
  <c r="C141" i="4" s="1"/>
  <c r="S91" i="18"/>
  <c r="AJ90" i="18"/>
  <c r="AE90" i="18"/>
  <c r="J140" i="4" s="1"/>
  <c r="Z90" i="18"/>
  <c r="T90" i="18"/>
  <c r="W90" i="18" s="1"/>
  <c r="Y90" i="18" s="1"/>
  <c r="C140" i="4" s="1"/>
  <c r="S90" i="18"/>
  <c r="AJ89" i="18"/>
  <c r="AE89" i="18"/>
  <c r="J139" i="4" s="1"/>
  <c r="Z89" i="18"/>
  <c r="AD89" i="18" s="1"/>
  <c r="I139" i="4" s="1"/>
  <c r="T89" i="18"/>
  <c r="W89" i="18" s="1"/>
  <c r="Y89" i="18" s="1"/>
  <c r="C139" i="4" s="1"/>
  <c r="S89" i="18"/>
  <c r="AJ88" i="18"/>
  <c r="AE88" i="18"/>
  <c r="J138" i="4" s="1"/>
  <c r="Z88" i="18"/>
  <c r="AA88" i="18" s="1"/>
  <c r="F138" i="4" s="1"/>
  <c r="X88" i="18"/>
  <c r="G8" i="27" s="1"/>
  <c r="T88" i="18"/>
  <c r="B8" i="27" s="1"/>
  <c r="S88" i="18"/>
  <c r="AJ72" i="18"/>
  <c r="AE72" i="18"/>
  <c r="J137" i="4" s="1"/>
  <c r="Z72" i="18"/>
  <c r="T72" i="18"/>
  <c r="W72" i="18" s="1"/>
  <c r="Y72" i="18" s="1"/>
  <c r="C137" i="4" s="1"/>
  <c r="S72" i="18"/>
  <c r="AJ71" i="18"/>
  <c r="AE71" i="18"/>
  <c r="J136" i="4" s="1"/>
  <c r="Z71" i="18"/>
  <c r="AD71" i="18" s="1"/>
  <c r="I136" i="4" s="1"/>
  <c r="T71" i="18"/>
  <c r="V71" i="18" s="1"/>
  <c r="S71" i="18"/>
  <c r="AJ70" i="18"/>
  <c r="AE70" i="18"/>
  <c r="J135" i="4" s="1"/>
  <c r="Z70" i="18"/>
  <c r="T70" i="18"/>
  <c r="W70" i="18" s="1"/>
  <c r="Y70" i="18" s="1"/>
  <c r="C135" i="4" s="1"/>
  <c r="S70" i="18"/>
  <c r="AJ69" i="18"/>
  <c r="AE69" i="18"/>
  <c r="J134" i="4" s="1"/>
  <c r="Z69" i="18"/>
  <c r="AG69" i="18" s="1"/>
  <c r="T69" i="18"/>
  <c r="V69" i="18" s="1"/>
  <c r="S69" i="18"/>
  <c r="AJ68" i="18"/>
  <c r="AE68" i="18"/>
  <c r="J133" i="4" s="1"/>
  <c r="Z68" i="18"/>
  <c r="T68" i="18"/>
  <c r="W68" i="18" s="1"/>
  <c r="Y68" i="18" s="1"/>
  <c r="C133" i="4" s="1"/>
  <c r="S68" i="18"/>
  <c r="AJ67" i="18"/>
  <c r="AE67" i="18"/>
  <c r="J132" i="4" s="1"/>
  <c r="Z67" i="18"/>
  <c r="X67" i="18"/>
  <c r="G7" i="27" s="1"/>
  <c r="T67" i="18"/>
  <c r="B7" i="27" s="1"/>
  <c r="S67" i="18"/>
  <c r="AJ66" i="18"/>
  <c r="AE66" i="18"/>
  <c r="J131" i="4" s="1"/>
  <c r="Z66" i="18"/>
  <c r="T66" i="18"/>
  <c r="V66" i="18" s="1"/>
  <c r="S66" i="18"/>
  <c r="AJ65" i="18"/>
  <c r="AE65" i="18"/>
  <c r="J130" i="4" s="1"/>
  <c r="Z65" i="18"/>
  <c r="AC65" i="18" s="1"/>
  <c r="H130" i="4" s="1"/>
  <c r="T65" i="18"/>
  <c r="W65" i="18" s="1"/>
  <c r="Y65" i="18" s="1"/>
  <c r="C130" i="4" s="1"/>
  <c r="S65" i="18"/>
  <c r="AJ64" i="18"/>
  <c r="AE64" i="18"/>
  <c r="J129" i="4" s="1"/>
  <c r="Z64" i="18"/>
  <c r="E129" i="4" s="1"/>
  <c r="T64" i="18"/>
  <c r="W64" i="18" s="1"/>
  <c r="Y64" i="18" s="1"/>
  <c r="C129" i="4" s="1"/>
  <c r="S64" i="18"/>
  <c r="AJ63" i="18"/>
  <c r="AE63" i="18"/>
  <c r="J128" i="4" s="1"/>
  <c r="Z63" i="18"/>
  <c r="E128" i="4" s="1"/>
  <c r="T63" i="18"/>
  <c r="U63" i="18" s="1"/>
  <c r="S63" i="18"/>
  <c r="AJ62" i="18"/>
  <c r="AE62" i="18"/>
  <c r="J127" i="4" s="1"/>
  <c r="Z62" i="18"/>
  <c r="T62" i="18"/>
  <c r="W62" i="18" s="1"/>
  <c r="Y62" i="18" s="1"/>
  <c r="C127" i="4" s="1"/>
  <c r="S62" i="18"/>
  <c r="AJ61" i="18"/>
  <c r="AE61" i="18"/>
  <c r="J126" i="4" s="1"/>
  <c r="Z61" i="18"/>
  <c r="AG61" i="18" s="1"/>
  <c r="X61" i="18"/>
  <c r="G6" i="27" s="1"/>
  <c r="T61" i="18"/>
  <c r="W61" i="18" s="1"/>
  <c r="Y61" i="18" s="1"/>
  <c r="C126" i="4" s="1"/>
  <c r="S61" i="18"/>
  <c r="AJ45" i="18"/>
  <c r="AE45" i="18"/>
  <c r="J125" i="4" s="1"/>
  <c r="Z45" i="18"/>
  <c r="AD45" i="18" s="1"/>
  <c r="I125" i="4" s="1"/>
  <c r="T45" i="18"/>
  <c r="U45" i="18" s="1"/>
  <c r="S45" i="18"/>
  <c r="AJ44" i="18"/>
  <c r="AE44" i="18"/>
  <c r="J124" i="4" s="1"/>
  <c r="Z44" i="18"/>
  <c r="T44" i="18"/>
  <c r="W44" i="18" s="1"/>
  <c r="Y44" i="18" s="1"/>
  <c r="C124" i="4" s="1"/>
  <c r="S44" i="18"/>
  <c r="AJ43" i="18"/>
  <c r="AE43" i="18"/>
  <c r="J123" i="4" s="1"/>
  <c r="Z43" i="18"/>
  <c r="E123" i="4" s="1"/>
  <c r="T43" i="18"/>
  <c r="W43" i="18" s="1"/>
  <c r="Y43" i="18" s="1"/>
  <c r="C123" i="4" s="1"/>
  <c r="S43" i="18"/>
  <c r="AJ42" i="18"/>
  <c r="AE42" i="18"/>
  <c r="J122" i="4" s="1"/>
  <c r="Z42" i="18"/>
  <c r="AC42" i="18" s="1"/>
  <c r="H122" i="4" s="1"/>
  <c r="T42" i="18"/>
  <c r="V42" i="18" s="1"/>
  <c r="S42" i="18"/>
  <c r="AJ41" i="18"/>
  <c r="AE41" i="18"/>
  <c r="J121" i="4" s="1"/>
  <c r="Z41" i="18"/>
  <c r="E121" i="4" s="1"/>
  <c r="T41" i="18"/>
  <c r="W41" i="18" s="1"/>
  <c r="Y41" i="18" s="1"/>
  <c r="C121" i="4" s="1"/>
  <c r="S41" i="18"/>
  <c r="AJ40" i="18"/>
  <c r="AE40" i="18"/>
  <c r="J120" i="4" s="1"/>
  <c r="Z40" i="18"/>
  <c r="X40" i="18"/>
  <c r="G5" i="27" s="1"/>
  <c r="T40" i="18"/>
  <c r="B5" i="27" s="1"/>
  <c r="S40" i="18"/>
  <c r="AJ39" i="18"/>
  <c r="AE39" i="18"/>
  <c r="J119" i="4" s="1"/>
  <c r="Z39" i="18"/>
  <c r="AC39" i="18" s="1"/>
  <c r="H119" i="4" s="1"/>
  <c r="T39" i="18"/>
  <c r="V39" i="18" s="1"/>
  <c r="S39" i="18"/>
  <c r="AJ38" i="18"/>
  <c r="AE38" i="18"/>
  <c r="J118" i="4" s="1"/>
  <c r="Z38" i="18"/>
  <c r="E118" i="4" s="1"/>
  <c r="T38" i="18"/>
  <c r="W38" i="18" s="1"/>
  <c r="Y38" i="18" s="1"/>
  <c r="C118" i="4" s="1"/>
  <c r="S38" i="18"/>
  <c r="AJ37" i="18"/>
  <c r="AE37" i="18"/>
  <c r="J117" i="4" s="1"/>
  <c r="Z37" i="18"/>
  <c r="T37" i="18"/>
  <c r="W37" i="18" s="1"/>
  <c r="Y37" i="18" s="1"/>
  <c r="C117" i="4" s="1"/>
  <c r="S37" i="18"/>
  <c r="AJ36" i="18"/>
  <c r="AE36" i="18"/>
  <c r="J116" i="4" s="1"/>
  <c r="Z36" i="18"/>
  <c r="AC36" i="18" s="1"/>
  <c r="H116" i="4" s="1"/>
  <c r="T36" i="18"/>
  <c r="W36" i="18" s="1"/>
  <c r="Y36" i="18" s="1"/>
  <c r="C116" i="4" s="1"/>
  <c r="S36" i="18"/>
  <c r="AJ35" i="18"/>
  <c r="AE35" i="18"/>
  <c r="J115" i="4" s="1"/>
  <c r="Z35" i="18"/>
  <c r="T35" i="18"/>
  <c r="W35" i="18" s="1"/>
  <c r="Y35" i="18" s="1"/>
  <c r="C115" i="4" s="1"/>
  <c r="S35" i="18"/>
  <c r="AJ34" i="18"/>
  <c r="AE34" i="18"/>
  <c r="J114" i="4" s="1"/>
  <c r="Z34" i="18"/>
  <c r="AD34" i="18" s="1"/>
  <c r="I114" i="4" s="1"/>
  <c r="X34" i="18"/>
  <c r="G4" i="27" s="1"/>
  <c r="T34" i="18"/>
  <c r="B4" i="27" s="1"/>
  <c r="S34" i="18"/>
  <c r="AJ18" i="18"/>
  <c r="AE18" i="18"/>
  <c r="J113" i="4" s="1"/>
  <c r="Z18" i="18"/>
  <c r="AC18" i="18" s="1"/>
  <c r="H113" i="4" s="1"/>
  <c r="T18" i="18"/>
  <c r="W18" i="18" s="1"/>
  <c r="Y18" i="18" s="1"/>
  <c r="C113" i="4" s="1"/>
  <c r="S18" i="18"/>
  <c r="AJ17" i="18"/>
  <c r="AE17" i="18"/>
  <c r="J112" i="4" s="1"/>
  <c r="Z17" i="18"/>
  <c r="E112" i="4" s="1"/>
  <c r="T17" i="18"/>
  <c r="W17" i="18" s="1"/>
  <c r="Y17" i="18" s="1"/>
  <c r="C112" i="4" s="1"/>
  <c r="S17" i="18"/>
  <c r="AJ16" i="18"/>
  <c r="AE16" i="18"/>
  <c r="J111" i="4" s="1"/>
  <c r="Z16" i="18"/>
  <c r="AD16" i="18" s="1"/>
  <c r="I111" i="4" s="1"/>
  <c r="T16" i="18"/>
  <c r="W16" i="18" s="1"/>
  <c r="Y16" i="18" s="1"/>
  <c r="C111" i="4" s="1"/>
  <c r="S16" i="18"/>
  <c r="AJ15" i="18"/>
  <c r="AE15" i="18"/>
  <c r="J110" i="4" s="1"/>
  <c r="Z15" i="18"/>
  <c r="T15" i="18"/>
  <c r="V15" i="18" s="1"/>
  <c r="S15" i="18"/>
  <c r="AJ14" i="18"/>
  <c r="AE14" i="18"/>
  <c r="J109" i="4" s="1"/>
  <c r="Z14" i="18"/>
  <c r="AG14" i="18" s="1"/>
  <c r="T14" i="18"/>
  <c r="W14" i="18" s="1"/>
  <c r="Y14" i="18" s="1"/>
  <c r="C109" i="4" s="1"/>
  <c r="S14" i="18"/>
  <c r="AJ13" i="18"/>
  <c r="AE13" i="18"/>
  <c r="J108" i="4" s="1"/>
  <c r="Z13" i="18"/>
  <c r="AD13" i="18" s="1"/>
  <c r="I108" i="4" s="1"/>
  <c r="X13" i="18"/>
  <c r="G3" i="27" s="1"/>
  <c r="T13" i="18"/>
  <c r="B3" i="27" s="1"/>
  <c r="S13" i="18"/>
  <c r="AJ12" i="18"/>
  <c r="AE12" i="18"/>
  <c r="J107" i="4" s="1"/>
  <c r="Z12" i="18"/>
  <c r="E107" i="4" s="1"/>
  <c r="T12" i="18"/>
  <c r="V12" i="18" s="1"/>
  <c r="S12" i="18"/>
  <c r="AJ11" i="18"/>
  <c r="AE11" i="18"/>
  <c r="J106" i="4" s="1"/>
  <c r="Z11" i="18"/>
  <c r="E106" i="4" s="1"/>
  <c r="T11" i="18"/>
  <c r="W11" i="18" s="1"/>
  <c r="Y11" i="18" s="1"/>
  <c r="C106" i="4" s="1"/>
  <c r="S11" i="18"/>
  <c r="AJ10" i="18"/>
  <c r="AE10" i="18"/>
  <c r="J105" i="4" s="1"/>
  <c r="Z10" i="18"/>
  <c r="E105" i="4" s="1"/>
  <c r="T10" i="18"/>
  <c r="V10" i="18" s="1"/>
  <c r="S10" i="18"/>
  <c r="AJ9" i="18"/>
  <c r="AE9" i="18"/>
  <c r="J104" i="4" s="1"/>
  <c r="Z9" i="18"/>
  <c r="E104" i="4" s="1"/>
  <c r="T9" i="18"/>
  <c r="W9" i="18" s="1"/>
  <c r="Y9" i="18" s="1"/>
  <c r="C104" i="4" s="1"/>
  <c r="S9" i="18"/>
  <c r="AJ8" i="18"/>
  <c r="AE8" i="18"/>
  <c r="J103" i="4" s="1"/>
  <c r="Z8" i="18"/>
  <c r="E103" i="4" s="1"/>
  <c r="T8" i="18"/>
  <c r="V8" i="18" s="1"/>
  <c r="S8" i="18"/>
  <c r="AJ7" i="18"/>
  <c r="AE7" i="18"/>
  <c r="J102" i="4" s="1"/>
  <c r="Z7" i="18"/>
  <c r="E102" i="4" s="1"/>
  <c r="X7" i="18"/>
  <c r="G2" i="27" s="1"/>
  <c r="T7" i="18"/>
  <c r="B2" i="27" s="1"/>
  <c r="S7" i="18"/>
  <c r="AC4" i="18"/>
  <c r="AB4" i="18"/>
  <c r="H161" i="1"/>
  <c r="F160" i="1"/>
  <c r="C159" i="1"/>
  <c r="AI152" i="1"/>
  <c r="AD152" i="1"/>
  <c r="J101" i="4" s="1"/>
  <c r="Y152" i="1"/>
  <c r="AB152" i="1" s="1"/>
  <c r="H101" i="4" s="1"/>
  <c r="R152" i="1"/>
  <c r="B101" i="4" s="1"/>
  <c r="AI151" i="1"/>
  <c r="AD151" i="1"/>
  <c r="J100" i="4" s="1"/>
  <c r="Y151" i="1"/>
  <c r="R151" i="1"/>
  <c r="B100" i="4" s="1"/>
  <c r="AI150" i="1"/>
  <c r="AD150" i="1"/>
  <c r="J99" i="4" s="1"/>
  <c r="Y150" i="1"/>
  <c r="AB150" i="1" s="1"/>
  <c r="H99" i="4" s="1"/>
  <c r="R150" i="1"/>
  <c r="B99" i="4" s="1"/>
  <c r="AI149" i="1"/>
  <c r="AD149" i="1"/>
  <c r="J98" i="4" s="1"/>
  <c r="Y149" i="1"/>
  <c r="R149" i="1"/>
  <c r="B98" i="4" s="1"/>
  <c r="AI148" i="1"/>
  <c r="AD148" i="1"/>
  <c r="J97" i="4" s="1"/>
  <c r="Y148" i="1"/>
  <c r="AB148" i="1" s="1"/>
  <c r="H97" i="4" s="1"/>
  <c r="R148" i="1"/>
  <c r="B97" i="4" s="1"/>
  <c r="AI147" i="1"/>
  <c r="AD147" i="1"/>
  <c r="J96" i="4" s="1"/>
  <c r="Y147" i="1"/>
  <c r="R147" i="1"/>
  <c r="B96" i="4" s="1"/>
  <c r="AI146" i="1"/>
  <c r="AD146" i="1"/>
  <c r="J95" i="4" s="1"/>
  <c r="Y146" i="1"/>
  <c r="AB146" i="1" s="1"/>
  <c r="H95" i="4" s="1"/>
  <c r="R146" i="1"/>
  <c r="B95" i="4" s="1"/>
  <c r="AI145" i="1"/>
  <c r="AD145" i="1"/>
  <c r="J94" i="4" s="1"/>
  <c r="Y145" i="1"/>
  <c r="R145" i="1"/>
  <c r="B94" i="4" s="1"/>
  <c r="AI144" i="1"/>
  <c r="AD144" i="1"/>
  <c r="J93" i="4" s="1"/>
  <c r="Y144" i="1"/>
  <c r="AB144" i="1" s="1"/>
  <c r="H93" i="4" s="1"/>
  <c r="R144" i="1"/>
  <c r="B93" i="4" s="1"/>
  <c r="AI143" i="1"/>
  <c r="AD143" i="1"/>
  <c r="J92" i="4" s="1"/>
  <c r="Y143" i="1"/>
  <c r="R143" i="1"/>
  <c r="B92" i="4" s="1"/>
  <c r="AI142" i="1"/>
  <c r="AD142" i="1"/>
  <c r="J91" i="4" s="1"/>
  <c r="Y142" i="1"/>
  <c r="AB142" i="1" s="1"/>
  <c r="H91" i="4" s="1"/>
  <c r="R142" i="1"/>
  <c r="B91" i="4" s="1"/>
  <c r="AI141" i="1"/>
  <c r="AD141" i="1"/>
  <c r="J90" i="4" s="1"/>
  <c r="Y141" i="1"/>
  <c r="R141" i="1"/>
  <c r="B90" i="4" s="1"/>
  <c r="AI140" i="1"/>
  <c r="AD140" i="1"/>
  <c r="J89" i="4" s="1"/>
  <c r="Y140" i="1"/>
  <c r="AB140" i="1" s="1"/>
  <c r="H89" i="4" s="1"/>
  <c r="R140" i="1"/>
  <c r="B89" i="4" s="1"/>
  <c r="AI139" i="1"/>
  <c r="AD139" i="1"/>
  <c r="J88" i="4" s="1"/>
  <c r="Y139" i="1"/>
  <c r="R139" i="1"/>
  <c r="B88" i="4" s="1"/>
  <c r="AI138" i="1"/>
  <c r="AD138" i="1"/>
  <c r="J87" i="4" s="1"/>
  <c r="Y138" i="1"/>
  <c r="AB138" i="1" s="1"/>
  <c r="H87" i="4" s="1"/>
  <c r="R138" i="1"/>
  <c r="B87" i="4" s="1"/>
  <c r="AI137" i="1"/>
  <c r="AD137" i="1"/>
  <c r="J86" i="4" s="1"/>
  <c r="Y137" i="1"/>
  <c r="R137" i="1"/>
  <c r="B86" i="4" s="1"/>
  <c r="AI136" i="1"/>
  <c r="AD136" i="1"/>
  <c r="J85" i="4" s="1"/>
  <c r="Y136" i="1"/>
  <c r="AB136" i="1" s="1"/>
  <c r="H85" i="4" s="1"/>
  <c r="R136" i="1"/>
  <c r="B85" i="4" s="1"/>
  <c r="AI135" i="1"/>
  <c r="AD135" i="1"/>
  <c r="J84" i="4" s="1"/>
  <c r="Y135" i="1"/>
  <c r="R135" i="1"/>
  <c r="B84" i="4" s="1"/>
  <c r="AI134" i="1"/>
  <c r="AD134" i="1"/>
  <c r="J83" i="4" s="1"/>
  <c r="Y134" i="1"/>
  <c r="AB134" i="1" s="1"/>
  <c r="H83" i="4" s="1"/>
  <c r="R134" i="1"/>
  <c r="B83" i="4" s="1"/>
  <c r="AI133" i="1"/>
  <c r="AD133" i="1"/>
  <c r="J82" i="4" s="1"/>
  <c r="Y133" i="1"/>
  <c r="R133" i="1"/>
  <c r="B82" i="4" s="1"/>
  <c r="AI132" i="1"/>
  <c r="AD132" i="1"/>
  <c r="J81" i="4" s="1"/>
  <c r="Y132" i="1"/>
  <c r="AB132" i="1" s="1"/>
  <c r="H81" i="4" s="1"/>
  <c r="R132" i="1"/>
  <c r="B81" i="4" s="1"/>
  <c r="AI131" i="1"/>
  <c r="AD131" i="1"/>
  <c r="J80" i="4" s="1"/>
  <c r="Y131" i="1"/>
  <c r="R131" i="1"/>
  <c r="B80" i="4" s="1"/>
  <c r="AI130" i="1"/>
  <c r="AD130" i="1"/>
  <c r="J79" i="4" s="1"/>
  <c r="Y130" i="1"/>
  <c r="AB130" i="1" s="1"/>
  <c r="H79" i="4" s="1"/>
  <c r="R130" i="1"/>
  <c r="B79" i="4" s="1"/>
  <c r="AI129" i="1"/>
  <c r="AD129" i="1"/>
  <c r="J78" i="4" s="1"/>
  <c r="Y129" i="1"/>
  <c r="R129" i="1"/>
  <c r="B78" i="4" s="1"/>
  <c r="AI128" i="1"/>
  <c r="AD128" i="1"/>
  <c r="J77" i="4" s="1"/>
  <c r="Y128" i="1"/>
  <c r="AB128" i="1" s="1"/>
  <c r="H77" i="4" s="1"/>
  <c r="R128" i="1"/>
  <c r="B77" i="4" s="1"/>
  <c r="H121" i="1"/>
  <c r="F120" i="1"/>
  <c r="C119" i="1"/>
  <c r="AI112" i="1"/>
  <c r="AD112" i="1"/>
  <c r="J76" i="4" s="1"/>
  <c r="Y112" i="1"/>
  <c r="E76" i="4" s="1"/>
  <c r="R112" i="1"/>
  <c r="B76" i="4" s="1"/>
  <c r="AI111" i="1"/>
  <c r="AD111" i="1"/>
  <c r="J75" i="4" s="1"/>
  <c r="Y111" i="1"/>
  <c r="E75" i="4" s="1"/>
  <c r="R111" i="1"/>
  <c r="B75" i="4" s="1"/>
  <c r="AI110" i="1"/>
  <c r="AD110" i="1"/>
  <c r="J74" i="4" s="1"/>
  <c r="Y110" i="1"/>
  <c r="E74" i="4" s="1"/>
  <c r="R110" i="1"/>
  <c r="B74" i="4" s="1"/>
  <c r="AI109" i="1"/>
  <c r="AD109" i="1"/>
  <c r="J73" i="4" s="1"/>
  <c r="Y109" i="1"/>
  <c r="E73" i="4" s="1"/>
  <c r="R109" i="1"/>
  <c r="B73" i="4" s="1"/>
  <c r="AI108" i="1"/>
  <c r="AD108" i="1"/>
  <c r="J72" i="4" s="1"/>
  <c r="Y108" i="1"/>
  <c r="E72" i="4" s="1"/>
  <c r="R108" i="1"/>
  <c r="B72" i="4" s="1"/>
  <c r="AI107" i="1"/>
  <c r="AD107" i="1"/>
  <c r="J71" i="4" s="1"/>
  <c r="Y107" i="1"/>
  <c r="E71" i="4" s="1"/>
  <c r="R107" i="1"/>
  <c r="B71" i="4" s="1"/>
  <c r="AI106" i="1"/>
  <c r="AD106" i="1"/>
  <c r="J70" i="4" s="1"/>
  <c r="Y106" i="1"/>
  <c r="E70" i="4" s="1"/>
  <c r="R106" i="1"/>
  <c r="B70" i="4" s="1"/>
  <c r="AI105" i="1"/>
  <c r="AD105" i="1"/>
  <c r="J69" i="4" s="1"/>
  <c r="Y105" i="1"/>
  <c r="E69" i="4" s="1"/>
  <c r="R105" i="1"/>
  <c r="B69" i="4" s="1"/>
  <c r="AI104" i="1"/>
  <c r="AD104" i="1"/>
  <c r="J68" i="4" s="1"/>
  <c r="Y104" i="1"/>
  <c r="E68" i="4" s="1"/>
  <c r="R104" i="1"/>
  <c r="B68" i="4" s="1"/>
  <c r="AI103" i="1"/>
  <c r="AD103" i="1"/>
  <c r="J67" i="4" s="1"/>
  <c r="Y103" i="1"/>
  <c r="E67" i="4" s="1"/>
  <c r="R103" i="1"/>
  <c r="B67" i="4" s="1"/>
  <c r="AI102" i="1"/>
  <c r="AD102" i="1"/>
  <c r="J66" i="4" s="1"/>
  <c r="Y102" i="1"/>
  <c r="E66" i="4" s="1"/>
  <c r="R102" i="1"/>
  <c r="B66" i="4" s="1"/>
  <c r="AI101" i="1"/>
  <c r="AD101" i="1"/>
  <c r="J65" i="4" s="1"/>
  <c r="Y101" i="1"/>
  <c r="E65" i="4" s="1"/>
  <c r="R101" i="1"/>
  <c r="B65" i="4" s="1"/>
  <c r="AI100" i="1"/>
  <c r="AD100" i="1"/>
  <c r="J64" i="4" s="1"/>
  <c r="Y100" i="1"/>
  <c r="E64" i="4" s="1"/>
  <c r="R100" i="1"/>
  <c r="B64" i="4" s="1"/>
  <c r="AI99" i="1"/>
  <c r="AD99" i="1"/>
  <c r="J63" i="4" s="1"/>
  <c r="Y99" i="1"/>
  <c r="E63" i="4" s="1"/>
  <c r="R99" i="1"/>
  <c r="B63" i="4" s="1"/>
  <c r="AI98" i="1"/>
  <c r="AD98" i="1"/>
  <c r="J62" i="4" s="1"/>
  <c r="Y98" i="1"/>
  <c r="E62" i="4" s="1"/>
  <c r="R98" i="1"/>
  <c r="B62" i="4" s="1"/>
  <c r="AI97" i="1"/>
  <c r="AD97" i="1"/>
  <c r="J61" i="4" s="1"/>
  <c r="Y97" i="1"/>
  <c r="R97" i="1"/>
  <c r="B61" i="4" s="1"/>
  <c r="AI96" i="1"/>
  <c r="AD96" i="1"/>
  <c r="J60" i="4" s="1"/>
  <c r="Y96" i="1"/>
  <c r="AA96" i="1" s="1"/>
  <c r="G60" i="4" s="1"/>
  <c r="R96" i="1"/>
  <c r="B60" i="4" s="1"/>
  <c r="AI95" i="1"/>
  <c r="AD95" i="1"/>
  <c r="J59" i="4" s="1"/>
  <c r="Y95" i="1"/>
  <c r="R95" i="1"/>
  <c r="B59" i="4" s="1"/>
  <c r="AI94" i="1"/>
  <c r="AD94" i="1"/>
  <c r="J58" i="4" s="1"/>
  <c r="Y94" i="1"/>
  <c r="AA94" i="1" s="1"/>
  <c r="G58" i="4" s="1"/>
  <c r="R94" i="1"/>
  <c r="B58" i="4" s="1"/>
  <c r="AI93" i="1"/>
  <c r="AD93" i="1"/>
  <c r="J57" i="4" s="1"/>
  <c r="Y93" i="1"/>
  <c r="R93" i="1"/>
  <c r="B57" i="4" s="1"/>
  <c r="AI92" i="1"/>
  <c r="AD92" i="1"/>
  <c r="J56" i="4" s="1"/>
  <c r="Y92" i="1"/>
  <c r="AA92" i="1" s="1"/>
  <c r="G56" i="4" s="1"/>
  <c r="R92" i="1"/>
  <c r="B56" i="4" s="1"/>
  <c r="AI91" i="1"/>
  <c r="AD91" i="1"/>
  <c r="J55" i="4" s="1"/>
  <c r="Y91" i="1"/>
  <c r="R91" i="1"/>
  <c r="B55" i="4" s="1"/>
  <c r="AI90" i="1"/>
  <c r="AD90" i="1"/>
  <c r="J54" i="4" s="1"/>
  <c r="Y90" i="1"/>
  <c r="AA90" i="1" s="1"/>
  <c r="G54" i="4" s="1"/>
  <c r="R90" i="1"/>
  <c r="B54" i="4" s="1"/>
  <c r="AI89" i="1"/>
  <c r="AD89" i="1"/>
  <c r="J53" i="4" s="1"/>
  <c r="Y89" i="1"/>
  <c r="R89" i="1"/>
  <c r="B53" i="4" s="1"/>
  <c r="AI88" i="1"/>
  <c r="AD88" i="1"/>
  <c r="J52" i="4" s="1"/>
  <c r="Y88" i="1"/>
  <c r="AA88" i="1" s="1"/>
  <c r="G52" i="4" s="1"/>
  <c r="R88" i="1"/>
  <c r="B52" i="4" s="1"/>
  <c r="H81" i="1"/>
  <c r="F80" i="1"/>
  <c r="C79" i="1"/>
  <c r="AI72" i="1"/>
  <c r="AD72" i="1"/>
  <c r="J51" i="4" s="1"/>
  <c r="Y72" i="1"/>
  <c r="E51" i="4" s="1"/>
  <c r="R72" i="1"/>
  <c r="B51" i="4" s="1"/>
  <c r="AI71" i="1"/>
  <c r="AD71" i="1"/>
  <c r="J50" i="4" s="1"/>
  <c r="Y71" i="1"/>
  <c r="R71" i="1"/>
  <c r="B50" i="4" s="1"/>
  <c r="AI70" i="1"/>
  <c r="AD70" i="1"/>
  <c r="J49" i="4" s="1"/>
  <c r="Y70" i="1"/>
  <c r="AB70" i="1" s="1"/>
  <c r="H49" i="4" s="1"/>
  <c r="R70" i="1"/>
  <c r="B49" i="4" s="1"/>
  <c r="AI69" i="1"/>
  <c r="AD69" i="1"/>
  <c r="J48" i="4" s="1"/>
  <c r="Y69" i="1"/>
  <c r="E48" i="4" s="1"/>
  <c r="R69" i="1"/>
  <c r="B48" i="4" s="1"/>
  <c r="AI68" i="1"/>
  <c r="AD68" i="1"/>
  <c r="J47" i="4" s="1"/>
  <c r="Y68" i="1"/>
  <c r="E47" i="4" s="1"/>
  <c r="R68" i="1"/>
  <c r="B47" i="4" s="1"/>
  <c r="AI67" i="1"/>
  <c r="AD67" i="1"/>
  <c r="J46" i="4" s="1"/>
  <c r="Y67" i="1"/>
  <c r="AB67" i="1" s="1"/>
  <c r="H46" i="4" s="1"/>
  <c r="R67" i="1"/>
  <c r="B46" i="4" s="1"/>
  <c r="AI66" i="1"/>
  <c r="AD66" i="1"/>
  <c r="J45" i="4" s="1"/>
  <c r="Y66" i="1"/>
  <c r="E45" i="4" s="1"/>
  <c r="R66" i="1"/>
  <c r="B45" i="4" s="1"/>
  <c r="AI65" i="1"/>
  <c r="AD65" i="1"/>
  <c r="J44" i="4" s="1"/>
  <c r="Y65" i="1"/>
  <c r="E44" i="4" s="1"/>
  <c r="R65" i="1"/>
  <c r="B44" i="4" s="1"/>
  <c r="AI64" i="1"/>
  <c r="AD64" i="1"/>
  <c r="J43" i="4" s="1"/>
  <c r="Y64" i="1"/>
  <c r="AB64" i="1" s="1"/>
  <c r="H43" i="4" s="1"/>
  <c r="R64" i="1"/>
  <c r="B43" i="4" s="1"/>
  <c r="AI63" i="1"/>
  <c r="AD63" i="1"/>
  <c r="J42" i="4" s="1"/>
  <c r="Y63" i="1"/>
  <c r="R63" i="1"/>
  <c r="B42" i="4" s="1"/>
  <c r="AI62" i="1"/>
  <c r="AD62" i="1"/>
  <c r="J41" i="4" s="1"/>
  <c r="Y62" i="1"/>
  <c r="E41" i="4" s="1"/>
  <c r="R62" i="1"/>
  <c r="B41" i="4" s="1"/>
  <c r="AI61" i="1"/>
  <c r="AD61" i="1"/>
  <c r="J40" i="4" s="1"/>
  <c r="Y61" i="1"/>
  <c r="E40" i="4" s="1"/>
  <c r="R61" i="1"/>
  <c r="B40" i="4" s="1"/>
  <c r="AI60" i="1"/>
  <c r="AD60" i="1"/>
  <c r="J39" i="4" s="1"/>
  <c r="Y60" i="1"/>
  <c r="R60" i="1"/>
  <c r="B39" i="4" s="1"/>
  <c r="AI59" i="1"/>
  <c r="AD59" i="1"/>
  <c r="J38" i="4" s="1"/>
  <c r="Y59" i="1"/>
  <c r="AB59" i="1" s="1"/>
  <c r="H38" i="4" s="1"/>
  <c r="R59" i="1"/>
  <c r="B38" i="4" s="1"/>
  <c r="AI58" i="1"/>
  <c r="AD58" i="1"/>
  <c r="J37" i="4" s="1"/>
  <c r="Y58" i="1"/>
  <c r="E37" i="4" s="1"/>
  <c r="R58" i="1"/>
  <c r="B37" i="4" s="1"/>
  <c r="AI57" i="1"/>
  <c r="AD57" i="1"/>
  <c r="J36" i="4" s="1"/>
  <c r="Y57" i="1"/>
  <c r="E36" i="4" s="1"/>
  <c r="R57" i="1"/>
  <c r="B36" i="4" s="1"/>
  <c r="AI56" i="1"/>
  <c r="AD56" i="1"/>
  <c r="J35" i="4" s="1"/>
  <c r="Y56" i="1"/>
  <c r="AB56" i="1" s="1"/>
  <c r="H35" i="4" s="1"/>
  <c r="R56" i="1"/>
  <c r="B35" i="4" s="1"/>
  <c r="AI55" i="1"/>
  <c r="AD55" i="1"/>
  <c r="J34" i="4" s="1"/>
  <c r="Y55" i="1"/>
  <c r="R55" i="1"/>
  <c r="B34" i="4" s="1"/>
  <c r="AI54" i="1"/>
  <c r="AD54" i="1"/>
  <c r="J33" i="4" s="1"/>
  <c r="Y54" i="1"/>
  <c r="AB54" i="1" s="1"/>
  <c r="H33" i="4" s="1"/>
  <c r="R54" i="1"/>
  <c r="B33" i="4" s="1"/>
  <c r="AI53" i="1"/>
  <c r="AD53" i="1"/>
  <c r="J32" i="4" s="1"/>
  <c r="Y53" i="1"/>
  <c r="E32" i="4" s="1"/>
  <c r="R53" i="1"/>
  <c r="B32" i="4" s="1"/>
  <c r="AI52" i="1"/>
  <c r="AD52" i="1"/>
  <c r="J31" i="4" s="1"/>
  <c r="Y52" i="1"/>
  <c r="E31" i="4" s="1"/>
  <c r="R52" i="1"/>
  <c r="B31" i="4" s="1"/>
  <c r="AI51" i="1"/>
  <c r="AD51" i="1"/>
  <c r="J30" i="4" s="1"/>
  <c r="Y51" i="1"/>
  <c r="E30" i="4" s="1"/>
  <c r="R51" i="1"/>
  <c r="B30" i="4" s="1"/>
  <c r="AI50" i="1"/>
  <c r="AD50" i="1"/>
  <c r="J29" i="4" s="1"/>
  <c r="Y50" i="1"/>
  <c r="E29" i="4" s="1"/>
  <c r="R50" i="1"/>
  <c r="B29" i="4" s="1"/>
  <c r="AI49" i="1"/>
  <c r="AD49" i="1"/>
  <c r="J28" i="4" s="1"/>
  <c r="Y49" i="1"/>
  <c r="E28" i="4" s="1"/>
  <c r="R49" i="1"/>
  <c r="B28" i="4" s="1"/>
  <c r="AI48" i="1"/>
  <c r="AD48" i="1"/>
  <c r="J27" i="4" s="1"/>
  <c r="Y48" i="1"/>
  <c r="E27" i="4" s="1"/>
  <c r="R48" i="1"/>
  <c r="B27" i="4" s="1"/>
  <c r="AI32" i="1"/>
  <c r="AD32" i="1"/>
  <c r="J26" i="4" s="1"/>
  <c r="Y32" i="1"/>
  <c r="E26" i="4" s="1"/>
  <c r="R32" i="1"/>
  <c r="B26" i="4" s="1"/>
  <c r="AI31" i="1"/>
  <c r="AD31" i="1"/>
  <c r="J25" i="4" s="1"/>
  <c r="Y31" i="1"/>
  <c r="E25" i="4" s="1"/>
  <c r="R31" i="1"/>
  <c r="B25" i="4" s="1"/>
  <c r="AI30" i="1"/>
  <c r="AD30" i="1"/>
  <c r="J24" i="4" s="1"/>
  <c r="Y30" i="1"/>
  <c r="E24" i="4" s="1"/>
  <c r="R30" i="1"/>
  <c r="B24" i="4" s="1"/>
  <c r="AI29" i="1"/>
  <c r="AD29" i="1"/>
  <c r="J23" i="4" s="1"/>
  <c r="Y29" i="1"/>
  <c r="E23" i="4" s="1"/>
  <c r="R29" i="1"/>
  <c r="B23" i="4" s="1"/>
  <c r="AI28" i="1"/>
  <c r="AD28" i="1"/>
  <c r="J22" i="4" s="1"/>
  <c r="Y28" i="1"/>
  <c r="E22" i="4" s="1"/>
  <c r="R28" i="1"/>
  <c r="B22" i="4" s="1"/>
  <c r="AI27" i="1"/>
  <c r="AD27" i="1"/>
  <c r="J21" i="4" s="1"/>
  <c r="Y27" i="1"/>
  <c r="E21" i="4" s="1"/>
  <c r="R27" i="1"/>
  <c r="B21" i="4" s="1"/>
  <c r="AI26" i="1"/>
  <c r="AD26" i="1"/>
  <c r="J20" i="4" s="1"/>
  <c r="Y26" i="1"/>
  <c r="E20" i="4" s="1"/>
  <c r="R26" i="1"/>
  <c r="B20" i="4" s="1"/>
  <c r="AI25" i="1"/>
  <c r="AD25" i="1"/>
  <c r="J19" i="4" s="1"/>
  <c r="Y25" i="1"/>
  <c r="E19" i="4" s="1"/>
  <c r="R25" i="1"/>
  <c r="B19" i="4" s="1"/>
  <c r="AI24" i="1"/>
  <c r="AD24" i="1"/>
  <c r="J18" i="4" s="1"/>
  <c r="Y24" i="1"/>
  <c r="E18" i="4" s="1"/>
  <c r="R24" i="1"/>
  <c r="B18" i="4" s="1"/>
  <c r="AI23" i="1"/>
  <c r="AD23" i="1"/>
  <c r="J17" i="4" s="1"/>
  <c r="Y23" i="1"/>
  <c r="E17" i="4" s="1"/>
  <c r="R23" i="1"/>
  <c r="B17" i="4" s="1"/>
  <c r="AI22" i="1"/>
  <c r="AD22" i="1"/>
  <c r="J16" i="4" s="1"/>
  <c r="Y22" i="1"/>
  <c r="E16" i="4" s="1"/>
  <c r="R22" i="1"/>
  <c r="B16" i="4" s="1"/>
  <c r="AI21" i="1"/>
  <c r="AD21" i="1"/>
  <c r="J15" i="4" s="1"/>
  <c r="Y21" i="1"/>
  <c r="E15" i="4" s="1"/>
  <c r="R21" i="1"/>
  <c r="B15" i="4" s="1"/>
  <c r="AI20" i="1"/>
  <c r="AD20" i="1"/>
  <c r="J14" i="4" s="1"/>
  <c r="Y20" i="1"/>
  <c r="E14" i="4" s="1"/>
  <c r="R20" i="1"/>
  <c r="B14" i="4" s="1"/>
  <c r="AI19" i="1"/>
  <c r="AD19" i="1"/>
  <c r="J13" i="4" s="1"/>
  <c r="Y19" i="1"/>
  <c r="E13" i="4" s="1"/>
  <c r="R19" i="1"/>
  <c r="B13" i="4" s="1"/>
  <c r="AI18" i="1"/>
  <c r="AD18" i="1"/>
  <c r="J12" i="4" s="1"/>
  <c r="Y18" i="1"/>
  <c r="E12" i="4" s="1"/>
  <c r="R18" i="1"/>
  <c r="B12" i="4" s="1"/>
  <c r="AI17" i="1"/>
  <c r="AD17" i="1"/>
  <c r="J11" i="4" s="1"/>
  <c r="Y17" i="1"/>
  <c r="E11" i="4" s="1"/>
  <c r="R17" i="1"/>
  <c r="B11" i="4" s="1"/>
  <c r="AI16" i="1"/>
  <c r="AD16" i="1"/>
  <c r="J10" i="4" s="1"/>
  <c r="Y16" i="1"/>
  <c r="E10" i="4" s="1"/>
  <c r="R16" i="1"/>
  <c r="B10" i="4" s="1"/>
  <c r="AI15" i="1"/>
  <c r="AD15" i="1"/>
  <c r="J9" i="4" s="1"/>
  <c r="Y15" i="1"/>
  <c r="E9" i="4" s="1"/>
  <c r="R15" i="1"/>
  <c r="B9" i="4" s="1"/>
  <c r="AI14" i="1"/>
  <c r="AD14" i="1"/>
  <c r="J8" i="4" s="1"/>
  <c r="Y14" i="1"/>
  <c r="E8" i="4" s="1"/>
  <c r="R14" i="1"/>
  <c r="B8" i="4" s="1"/>
  <c r="AI13" i="1"/>
  <c r="AD13" i="1"/>
  <c r="J7" i="4" s="1"/>
  <c r="Y13" i="1"/>
  <c r="E7" i="4" s="1"/>
  <c r="R13" i="1"/>
  <c r="B7" i="4" s="1"/>
  <c r="AI12" i="1"/>
  <c r="AD12" i="1"/>
  <c r="J6" i="4" s="1"/>
  <c r="Y12" i="1"/>
  <c r="E6" i="4" s="1"/>
  <c r="R12" i="1"/>
  <c r="B6" i="4" s="1"/>
  <c r="AI11" i="1"/>
  <c r="AD11" i="1"/>
  <c r="J5" i="4" s="1"/>
  <c r="Y11" i="1"/>
  <c r="E5" i="4" s="1"/>
  <c r="R11" i="1"/>
  <c r="B5" i="4" s="1"/>
  <c r="AI10" i="1"/>
  <c r="AD10" i="1"/>
  <c r="J4" i="4" s="1"/>
  <c r="Y10" i="1"/>
  <c r="E4" i="4" s="1"/>
  <c r="R10" i="1"/>
  <c r="B4" i="4" s="1"/>
  <c r="AI9" i="1"/>
  <c r="AD9" i="1"/>
  <c r="J3" i="4" s="1"/>
  <c r="Y9" i="1"/>
  <c r="E3" i="4" s="1"/>
  <c r="R9" i="1"/>
  <c r="B3" i="4" s="1"/>
  <c r="AI8" i="1"/>
  <c r="AD8" i="1"/>
  <c r="J2" i="4" s="1"/>
  <c r="Y8" i="1"/>
  <c r="E2" i="4" s="1"/>
  <c r="W8" i="1"/>
  <c r="S8" i="1"/>
  <c r="R8" i="1"/>
  <c r="B2" i="4" s="1"/>
  <c r="AC5" i="1"/>
  <c r="AD4" i="18" s="1"/>
  <c r="Y5" i="1"/>
  <c r="E110" i="4" l="1"/>
  <c r="AG15" i="18"/>
  <c r="AC15" i="18"/>
  <c r="H110" i="4" s="1"/>
  <c r="AA15" i="18"/>
  <c r="F110" i="4" s="1"/>
  <c r="E115" i="4"/>
  <c r="AA35" i="18"/>
  <c r="F115" i="4" s="1"/>
  <c r="AC37" i="18"/>
  <c r="H117" i="4" s="1"/>
  <c r="AG37" i="18"/>
  <c r="AD37" i="18"/>
  <c r="I117" i="4" s="1"/>
  <c r="AA37" i="18"/>
  <c r="F117" i="4" s="1"/>
  <c r="E120" i="4"/>
  <c r="AG40" i="18"/>
  <c r="AD40" i="18"/>
  <c r="I120" i="4" s="1"/>
  <c r="AA40" i="18"/>
  <c r="F120" i="4" s="1"/>
  <c r="AB44" i="18"/>
  <c r="G124" i="4" s="1"/>
  <c r="AA44" i="18"/>
  <c r="F124" i="4" s="1"/>
  <c r="AB62" i="18"/>
  <c r="G127" i="4" s="1"/>
  <c r="AA62" i="18"/>
  <c r="F127" i="4" s="1"/>
  <c r="AG66" i="18"/>
  <c r="AA66" i="18"/>
  <c r="F131" i="4" s="1"/>
  <c r="E132" i="4"/>
  <c r="AC67" i="18"/>
  <c r="H132" i="4" s="1"/>
  <c r="AA67" i="18"/>
  <c r="F132" i="4" s="1"/>
  <c r="AC68" i="18"/>
  <c r="H133" i="4" s="1"/>
  <c r="AG68" i="18"/>
  <c r="AD68" i="18"/>
  <c r="I133" i="4" s="1"/>
  <c r="AA68" i="18"/>
  <c r="F133" i="4" s="1"/>
  <c r="AA70" i="18"/>
  <c r="F135" i="4" s="1"/>
  <c r="AD70" i="18"/>
  <c r="I135" i="4" s="1"/>
  <c r="AB70" i="18"/>
  <c r="G135" i="4" s="1"/>
  <c r="AG72" i="18"/>
  <c r="AB72" i="18"/>
  <c r="G137" i="4" s="1"/>
  <c r="E140" i="4"/>
  <c r="AB90" i="18"/>
  <c r="G140" i="4" s="1"/>
  <c r="AB91" i="18"/>
  <c r="G141" i="4" s="1"/>
  <c r="AC91" i="18"/>
  <c r="H141" i="4" s="1"/>
  <c r="E143" i="4"/>
  <c r="AA93" i="18"/>
  <c r="F143" i="4" s="1"/>
  <c r="AB94" i="18"/>
  <c r="G144" i="4" s="1"/>
  <c r="AC94" i="18"/>
  <c r="H144" i="4" s="1"/>
  <c r="U13" i="18"/>
  <c r="C3" i="27" s="1"/>
  <c r="AA13" i="18"/>
  <c r="F108" i="4" s="1"/>
  <c r="AB15" i="18"/>
  <c r="G110" i="4" s="1"/>
  <c r="AA17" i="18"/>
  <c r="F112" i="4" s="1"/>
  <c r="AD17" i="18"/>
  <c r="I112" i="4" s="1"/>
  <c r="AD18" i="18"/>
  <c r="I113" i="4" s="1"/>
  <c r="AG18" i="18"/>
  <c r="W34" i="18"/>
  <c r="Y34" i="18" s="1"/>
  <c r="C114" i="4" s="1"/>
  <c r="AG34" i="18"/>
  <c r="AC35" i="18"/>
  <c r="H115" i="4" s="1"/>
  <c r="AD36" i="18"/>
  <c r="I116" i="4" s="1"/>
  <c r="AG36" i="18"/>
  <c r="AB37" i="18"/>
  <c r="G117" i="4" s="1"/>
  <c r="AA38" i="18"/>
  <c r="F118" i="4" s="1"/>
  <c r="AD38" i="18"/>
  <c r="I118" i="4" s="1"/>
  <c r="AD39" i="18"/>
  <c r="I119" i="4" s="1"/>
  <c r="AB40" i="18"/>
  <c r="G120" i="4" s="1"/>
  <c r="AA41" i="18"/>
  <c r="F121" i="4" s="1"/>
  <c r="AD41" i="18"/>
  <c r="I121" i="4" s="1"/>
  <c r="AD42" i="18"/>
  <c r="I122" i="4" s="1"/>
  <c r="AC44" i="18"/>
  <c r="H124" i="4" s="1"/>
  <c r="AG44" i="18"/>
  <c r="AG45" i="18"/>
  <c r="AC62" i="18"/>
  <c r="H127" i="4" s="1"/>
  <c r="AG62" i="18"/>
  <c r="AA64" i="18"/>
  <c r="F129" i="4" s="1"/>
  <c r="AC64" i="18"/>
  <c r="H129" i="4" s="1"/>
  <c r="AA65" i="18"/>
  <c r="F130" i="4" s="1"/>
  <c r="AD65" i="18"/>
  <c r="I130" i="4" s="1"/>
  <c r="AG65" i="18"/>
  <c r="AD66" i="18"/>
  <c r="I131" i="4" s="1"/>
  <c r="AB67" i="18"/>
  <c r="G132" i="4" s="1"/>
  <c r="AD67" i="18"/>
  <c r="I132" i="4" s="1"/>
  <c r="AG67" i="18"/>
  <c r="AB68" i="18"/>
  <c r="G133" i="4" s="1"/>
  <c r="AA69" i="18"/>
  <c r="F134" i="4" s="1"/>
  <c r="AC70" i="18"/>
  <c r="H135" i="4" s="1"/>
  <c r="W71" i="18"/>
  <c r="Y71" i="18" s="1"/>
  <c r="C136" i="4" s="1"/>
  <c r="AB71" i="18"/>
  <c r="G136" i="4" s="1"/>
  <c r="AG71" i="18"/>
  <c r="AB88" i="18"/>
  <c r="G138" i="4" s="1"/>
  <c r="AD88" i="18"/>
  <c r="I138" i="4" s="1"/>
  <c r="AB89" i="18"/>
  <c r="G139" i="4" s="1"/>
  <c r="AG89" i="18"/>
  <c r="AD91" i="18"/>
  <c r="I141" i="4" s="1"/>
  <c r="AB93" i="18"/>
  <c r="G143" i="4" s="1"/>
  <c r="AD93" i="18"/>
  <c r="I143" i="4" s="1"/>
  <c r="AG93" i="18"/>
  <c r="AG95" i="18"/>
  <c r="AB96" i="18"/>
  <c r="G146" i="4" s="1"/>
  <c r="AD96" i="18"/>
  <c r="I146" i="4" s="1"/>
  <c r="AG96" i="18"/>
  <c r="AB97" i="18"/>
  <c r="G147" i="4" s="1"/>
  <c r="AD97" i="18"/>
  <c r="I147" i="4" s="1"/>
  <c r="AG97" i="18"/>
  <c r="AC99" i="18"/>
  <c r="H149" i="4" s="1"/>
  <c r="V13" i="18"/>
  <c r="D3" i="27" s="1"/>
  <c r="AG16" i="18"/>
  <c r="AC17" i="18"/>
  <c r="H112" i="4" s="1"/>
  <c r="AB38" i="18"/>
  <c r="G118" i="4" s="1"/>
  <c r="AB41" i="18"/>
  <c r="G121" i="4" s="1"/>
  <c r="AB64" i="18"/>
  <c r="G129" i="4" s="1"/>
  <c r="AD64" i="18"/>
  <c r="I129" i="4" s="1"/>
  <c r="AG64" i="18"/>
  <c r="AB65" i="18"/>
  <c r="G130" i="4" s="1"/>
  <c r="AD69" i="18"/>
  <c r="I134" i="4" s="1"/>
  <c r="AC88" i="18"/>
  <c r="H138" i="4" s="1"/>
  <c r="AC93" i="18"/>
  <c r="H143" i="4" s="1"/>
  <c r="AD94" i="18"/>
  <c r="I144" i="4" s="1"/>
  <c r="AA96" i="18"/>
  <c r="F146" i="4" s="1"/>
  <c r="AC96" i="18"/>
  <c r="H146" i="4" s="1"/>
  <c r="AA97" i="18"/>
  <c r="F147" i="4" s="1"/>
  <c r="AC97" i="18"/>
  <c r="H147" i="4" s="1"/>
  <c r="AA98" i="18"/>
  <c r="F148" i="4" s="1"/>
  <c r="AB99" i="18"/>
  <c r="G149" i="4" s="1"/>
  <c r="AD99" i="18"/>
  <c r="I149" i="4" s="1"/>
  <c r="W69" i="18"/>
  <c r="Y69" i="18" s="1"/>
  <c r="C134" i="4" s="1"/>
  <c r="U71" i="18"/>
  <c r="U40" i="18"/>
  <c r="C5" i="27" s="1"/>
  <c r="U44" i="18"/>
  <c r="U34" i="18"/>
  <c r="C4" i="27" s="1"/>
  <c r="U37" i="18"/>
  <c r="W39" i="18"/>
  <c r="Y39" i="18" s="1"/>
  <c r="C119" i="4" s="1"/>
  <c r="V40" i="18"/>
  <c r="D5" i="27" s="1"/>
  <c r="U42" i="18"/>
  <c r="U43" i="18"/>
  <c r="V44" i="18"/>
  <c r="U39" i="18"/>
  <c r="V34" i="18"/>
  <c r="D4" i="27" s="1"/>
  <c r="V37" i="18"/>
  <c r="W40" i="18"/>
  <c r="Y40" i="18" s="1"/>
  <c r="C120" i="4" s="1"/>
  <c r="W42" i="18"/>
  <c r="Y42" i="18" s="1"/>
  <c r="C122" i="4" s="1"/>
  <c r="V43" i="18"/>
  <c r="U89" i="18"/>
  <c r="U91" i="18"/>
  <c r="V92" i="18"/>
  <c r="W92" i="18"/>
  <c r="Y92" i="18" s="1"/>
  <c r="C142" i="4" s="1"/>
  <c r="V89" i="18"/>
  <c r="U88" i="18"/>
  <c r="C8" i="27" s="1"/>
  <c r="U90" i="18"/>
  <c r="V93" i="18"/>
  <c r="V68" i="18"/>
  <c r="U72" i="18"/>
  <c r="V72" i="18"/>
  <c r="U35" i="18"/>
  <c r="V45" i="18"/>
  <c r="W15" i="18"/>
  <c r="Y15" i="18" s="1"/>
  <c r="C110" i="4" s="1"/>
  <c r="U15" i="18"/>
  <c r="U16" i="18"/>
  <c r="U17" i="18"/>
  <c r="V16" i="18"/>
  <c r="V62" i="18"/>
  <c r="V65" i="18"/>
  <c r="W66" i="18"/>
  <c r="Y66" i="18" s="1"/>
  <c r="C131" i="4" s="1"/>
  <c r="V63" i="18"/>
  <c r="U62" i="18"/>
  <c r="V94" i="18"/>
  <c r="D9" i="27" s="1"/>
  <c r="V96" i="18"/>
  <c r="V95" i="18"/>
  <c r="W95" i="18"/>
  <c r="Y95" i="18" s="1"/>
  <c r="C145" i="4" s="1"/>
  <c r="W98" i="18"/>
  <c r="Y98" i="18" s="1"/>
  <c r="C148" i="4" s="1"/>
  <c r="AG63" i="18"/>
  <c r="AG92" i="18"/>
  <c r="E109" i="4"/>
  <c r="E117" i="4"/>
  <c r="E125" i="4"/>
  <c r="AA7" i="18"/>
  <c r="F102" i="4" s="1"/>
  <c r="W13" i="18"/>
  <c r="Y13" i="18" s="1"/>
  <c r="C108" i="4" s="1"/>
  <c r="AG13" i="18"/>
  <c r="AA14" i="18"/>
  <c r="F109" i="4" s="1"/>
  <c r="AD15" i="18"/>
  <c r="I110" i="4" s="1"/>
  <c r="AB17" i="18"/>
  <c r="G112" i="4" s="1"/>
  <c r="U18" i="18"/>
  <c r="AB35" i="18"/>
  <c r="G115" i="4" s="1"/>
  <c r="U36" i="18"/>
  <c r="AC38" i="18"/>
  <c r="H118" i="4" s="1"/>
  <c r="AG39" i="18"/>
  <c r="AC41" i="18"/>
  <c r="H121" i="4" s="1"/>
  <c r="AG42" i="18"/>
  <c r="AA43" i="18"/>
  <c r="F123" i="4" s="1"/>
  <c r="AD44" i="18"/>
  <c r="I124" i="4" s="1"/>
  <c r="W45" i="18"/>
  <c r="Y45" i="18" s="1"/>
  <c r="C125" i="4" s="1"/>
  <c r="AA61" i="18"/>
  <c r="F126" i="4" s="1"/>
  <c r="AD62" i="18"/>
  <c r="I127" i="4" s="1"/>
  <c r="W63" i="18"/>
  <c r="Y63" i="18" s="1"/>
  <c r="C128" i="4" s="1"/>
  <c r="U65" i="18"/>
  <c r="U68" i="18"/>
  <c r="AA72" i="18"/>
  <c r="F137" i="4" s="1"/>
  <c r="AA90" i="18"/>
  <c r="F140" i="4" s="1"/>
  <c r="U94" i="18"/>
  <c r="C9" i="27" s="1"/>
  <c r="U97" i="18"/>
  <c r="E114" i="4"/>
  <c r="E122" i="4"/>
  <c r="AB14" i="18"/>
  <c r="G109" i="4" s="1"/>
  <c r="V18" i="18"/>
  <c r="V36" i="18"/>
  <c r="AB43" i="18"/>
  <c r="G123" i="4" s="1"/>
  <c r="AB61" i="18"/>
  <c r="G126" i="4" s="1"/>
  <c r="V97" i="18"/>
  <c r="E111" i="4"/>
  <c r="E119" i="4"/>
  <c r="E127" i="4"/>
  <c r="E131" i="4"/>
  <c r="E133" i="4"/>
  <c r="E135" i="4"/>
  <c r="E137" i="4"/>
  <c r="E139" i="4"/>
  <c r="E141" i="4"/>
  <c r="E145" i="4"/>
  <c r="E149" i="4"/>
  <c r="AC14" i="18"/>
  <c r="H109" i="4" s="1"/>
  <c r="AA16" i="18"/>
  <c r="F111" i="4" s="1"/>
  <c r="AA34" i="18"/>
  <c r="F114" i="4" s="1"/>
  <c r="AD35" i="18"/>
  <c r="I115" i="4" s="1"/>
  <c r="U38" i="18"/>
  <c r="U41" i="18"/>
  <c r="AC43" i="18"/>
  <c r="H123" i="4" s="1"/>
  <c r="AA45" i="18"/>
  <c r="F125" i="4" s="1"/>
  <c r="AC61" i="18"/>
  <c r="H126" i="4" s="1"/>
  <c r="AA63" i="18"/>
  <c r="F128" i="4" s="1"/>
  <c r="AB66" i="18"/>
  <c r="G131" i="4" s="1"/>
  <c r="U67" i="18"/>
  <c r="C7" i="27" s="1"/>
  <c r="AB69" i="18"/>
  <c r="G134" i="4" s="1"/>
  <c r="U70" i="18"/>
  <c r="AC72" i="18"/>
  <c r="H137" i="4" s="1"/>
  <c r="V88" i="18"/>
  <c r="D8" i="27" s="1"/>
  <c r="AC90" i="18"/>
  <c r="H140" i="4" s="1"/>
  <c r="V91" i="18"/>
  <c r="AG91" i="18"/>
  <c r="AA92" i="18"/>
  <c r="F142" i="4" s="1"/>
  <c r="W94" i="18"/>
  <c r="Y94" i="18" s="1"/>
  <c r="C144" i="4" s="1"/>
  <c r="AG94" i="18"/>
  <c r="AA95" i="18"/>
  <c r="F145" i="4" s="1"/>
  <c r="AB98" i="18"/>
  <c r="G148" i="4" s="1"/>
  <c r="U99" i="18"/>
  <c r="E108" i="4"/>
  <c r="E116" i="4"/>
  <c r="E124" i="4"/>
  <c r="AD14" i="18"/>
  <c r="I109" i="4" s="1"/>
  <c r="AB16" i="18"/>
  <c r="G111" i="4" s="1"/>
  <c r="AB34" i="18"/>
  <c r="G114" i="4" s="1"/>
  <c r="V38" i="18"/>
  <c r="AG38" i="18"/>
  <c r="AA39" i="18"/>
  <c r="F119" i="4" s="1"/>
  <c r="AC40" i="18"/>
  <c r="H120" i="4" s="1"/>
  <c r="V41" i="18"/>
  <c r="AG41" i="18"/>
  <c r="AA42" i="18"/>
  <c r="F122" i="4" s="1"/>
  <c r="AD43" i="18"/>
  <c r="I123" i="4" s="1"/>
  <c r="AB45" i="18"/>
  <c r="G125" i="4" s="1"/>
  <c r="U61" i="18"/>
  <c r="C6" i="27" s="1"/>
  <c r="AD61" i="18"/>
  <c r="I126" i="4" s="1"/>
  <c r="AB63" i="18"/>
  <c r="G128" i="4" s="1"/>
  <c r="U64" i="18"/>
  <c r="AC66" i="18"/>
  <c r="H131" i="4" s="1"/>
  <c r="V67" i="18"/>
  <c r="D7" i="27" s="1"/>
  <c r="AC69" i="18"/>
  <c r="H134" i="4" s="1"/>
  <c r="V70" i="18"/>
  <c r="AG70" i="18"/>
  <c r="AA71" i="18"/>
  <c r="F136" i="4" s="1"/>
  <c r="AD72" i="18"/>
  <c r="I137" i="4" s="1"/>
  <c r="W88" i="18"/>
  <c r="Y88" i="18" s="1"/>
  <c r="C138" i="4" s="1"/>
  <c r="AG88" i="18"/>
  <c r="AA89" i="18"/>
  <c r="F139" i="4" s="1"/>
  <c r="AD90" i="18"/>
  <c r="I140" i="4" s="1"/>
  <c r="AB92" i="18"/>
  <c r="G142" i="4" s="1"/>
  <c r="U93" i="18"/>
  <c r="AB95" i="18"/>
  <c r="G145" i="4" s="1"/>
  <c r="U96" i="18"/>
  <c r="AC98" i="18"/>
  <c r="H148" i="4" s="1"/>
  <c r="V99" i="18"/>
  <c r="AG99" i="18"/>
  <c r="E113" i="4"/>
  <c r="B6" i="27"/>
  <c r="AB13" i="18"/>
  <c r="G108" i="4" s="1"/>
  <c r="U14" i="18"/>
  <c r="AC16" i="18"/>
  <c r="H111" i="4" s="1"/>
  <c r="V17" i="18"/>
  <c r="AG17" i="18"/>
  <c r="AA18" i="18"/>
  <c r="F113" i="4" s="1"/>
  <c r="AC34" i="18"/>
  <c r="H114" i="4" s="1"/>
  <c r="V35" i="18"/>
  <c r="AG35" i="18"/>
  <c r="AA36" i="18"/>
  <c r="F116" i="4" s="1"/>
  <c r="AB39" i="18"/>
  <c r="G119" i="4" s="1"/>
  <c r="AB42" i="18"/>
  <c r="G122" i="4" s="1"/>
  <c r="AC45" i="18"/>
  <c r="H125" i="4" s="1"/>
  <c r="V61" i="18"/>
  <c r="D6" i="27" s="1"/>
  <c r="AC63" i="18"/>
  <c r="H128" i="4" s="1"/>
  <c r="V64" i="18"/>
  <c r="W67" i="18"/>
  <c r="Y67" i="18" s="1"/>
  <c r="C132" i="4" s="1"/>
  <c r="AC92" i="18"/>
  <c r="H142" i="4" s="1"/>
  <c r="AC95" i="18"/>
  <c r="H145" i="4" s="1"/>
  <c r="AD98" i="18"/>
  <c r="I148" i="4" s="1"/>
  <c r="E126" i="4"/>
  <c r="AC13" i="18"/>
  <c r="H108" i="4" s="1"/>
  <c r="V14" i="18"/>
  <c r="AB18" i="18"/>
  <c r="G113" i="4" s="1"/>
  <c r="AB36" i="18"/>
  <c r="G116" i="4" s="1"/>
  <c r="AG43" i="18"/>
  <c r="AD63" i="18"/>
  <c r="I128" i="4" s="1"/>
  <c r="U66" i="18"/>
  <c r="U69" i="18"/>
  <c r="AC71" i="18"/>
  <c r="H136" i="4" s="1"/>
  <c r="AC89" i="18"/>
  <c r="H139" i="4" s="1"/>
  <c r="V90" i="18"/>
  <c r="AG90" i="18"/>
  <c r="AA91" i="18"/>
  <c r="F141" i="4" s="1"/>
  <c r="AD92" i="18"/>
  <c r="I142" i="4" s="1"/>
  <c r="AA94" i="18"/>
  <c r="F144" i="4" s="1"/>
  <c r="U98" i="18"/>
  <c r="E130" i="4"/>
  <c r="E134" i="4"/>
  <c r="E136" i="4"/>
  <c r="E138" i="4"/>
  <c r="E144" i="4"/>
  <c r="E148" i="4"/>
  <c r="AB8" i="18"/>
  <c r="G103" i="4" s="1"/>
  <c r="AD8" i="18"/>
  <c r="I103" i="4" s="1"/>
  <c r="AG8" i="18"/>
  <c r="AB9" i="18"/>
  <c r="G104" i="4" s="1"/>
  <c r="AD9" i="18"/>
  <c r="I104" i="4" s="1"/>
  <c r="AG9" i="18"/>
  <c r="AB10" i="18"/>
  <c r="G105" i="4" s="1"/>
  <c r="AD10" i="18"/>
  <c r="I105" i="4" s="1"/>
  <c r="AG10" i="18"/>
  <c r="AB11" i="18"/>
  <c r="G106" i="4" s="1"/>
  <c r="AD11" i="18"/>
  <c r="I106" i="4" s="1"/>
  <c r="AG11" i="18"/>
  <c r="AB12" i="18"/>
  <c r="G107" i="4" s="1"/>
  <c r="AD12" i="18"/>
  <c r="I107" i="4" s="1"/>
  <c r="AG12" i="18"/>
  <c r="AC7" i="18"/>
  <c r="H102" i="4" s="1"/>
  <c r="AA8" i="18"/>
  <c r="F103" i="4" s="1"/>
  <c r="AC8" i="18"/>
  <c r="H103" i="4" s="1"/>
  <c r="AA9" i="18"/>
  <c r="F104" i="4" s="1"/>
  <c r="AC9" i="18"/>
  <c r="H104" i="4" s="1"/>
  <c r="AA10" i="18"/>
  <c r="F105" i="4" s="1"/>
  <c r="AC10" i="18"/>
  <c r="H105" i="4" s="1"/>
  <c r="AA11" i="18"/>
  <c r="F106" i="4" s="1"/>
  <c r="AC11" i="18"/>
  <c r="H106" i="4" s="1"/>
  <c r="AA12" i="18"/>
  <c r="F107" i="4" s="1"/>
  <c r="AC12" i="18"/>
  <c r="H107" i="4" s="1"/>
  <c r="AB7" i="18"/>
  <c r="G102" i="4" s="1"/>
  <c r="AD7" i="18"/>
  <c r="I102" i="4" s="1"/>
  <c r="AG7" i="18"/>
  <c r="U7" i="18"/>
  <c r="C2" i="27" s="1"/>
  <c r="W8" i="18"/>
  <c r="Y8" i="18" s="1"/>
  <c r="C103" i="4" s="1"/>
  <c r="W10" i="18"/>
  <c r="Y10" i="18" s="1"/>
  <c r="C105" i="4" s="1"/>
  <c r="W12" i="18"/>
  <c r="Y12" i="18" s="1"/>
  <c r="C107" i="4" s="1"/>
  <c r="W7" i="18"/>
  <c r="Y7" i="18" s="1"/>
  <c r="C102" i="4" s="1"/>
  <c r="U8" i="18"/>
  <c r="U10" i="18"/>
  <c r="U12" i="18"/>
  <c r="V9" i="18"/>
  <c r="V11" i="18"/>
  <c r="V7" i="18"/>
  <c r="D2" i="27" s="1"/>
  <c r="U9" i="18"/>
  <c r="U11" i="18"/>
  <c r="Z72" i="1"/>
  <c r="F51" i="4" s="1"/>
  <c r="T8" i="1"/>
  <c r="V8" i="1"/>
  <c r="X8" i="1" s="1"/>
  <c r="U8" i="1"/>
  <c r="Z57" i="1"/>
  <c r="F36" i="4" s="1"/>
  <c r="Z65" i="1"/>
  <c r="F44" i="4" s="1"/>
  <c r="Z61" i="1"/>
  <c r="F40" i="4" s="1"/>
  <c r="Z68" i="1"/>
  <c r="F47" i="4" s="1"/>
  <c r="Z58" i="1"/>
  <c r="F37" i="4" s="1"/>
  <c r="Z62" i="1"/>
  <c r="F41" i="4" s="1"/>
  <c r="Z66" i="1"/>
  <c r="F45" i="4" s="1"/>
  <c r="Z69" i="1"/>
  <c r="F48" i="4" s="1"/>
  <c r="E34" i="4"/>
  <c r="Z55" i="1"/>
  <c r="F34" i="4" s="1"/>
  <c r="E39" i="4"/>
  <c r="Z60" i="1"/>
  <c r="F39" i="4" s="1"/>
  <c r="E42" i="4"/>
  <c r="Z63" i="1"/>
  <c r="F42" i="4" s="1"/>
  <c r="E50" i="4"/>
  <c r="Z71" i="1"/>
  <c r="F50" i="4" s="1"/>
  <c r="E78" i="4"/>
  <c r="Z129" i="1"/>
  <c r="F78" i="4" s="1"/>
  <c r="E80" i="4"/>
  <c r="Z131" i="1"/>
  <c r="F80" i="4" s="1"/>
  <c r="E82" i="4"/>
  <c r="Z133" i="1"/>
  <c r="F82" i="4" s="1"/>
  <c r="E84" i="4"/>
  <c r="Z135" i="1"/>
  <c r="F84" i="4" s="1"/>
  <c r="E86" i="4"/>
  <c r="Z137" i="1"/>
  <c r="F86" i="4" s="1"/>
  <c r="E88" i="4"/>
  <c r="Z139" i="1"/>
  <c r="F88" i="4" s="1"/>
  <c r="E90" i="4"/>
  <c r="Z141" i="1"/>
  <c r="F90" i="4" s="1"/>
  <c r="E92" i="4"/>
  <c r="Z143" i="1"/>
  <c r="F92" i="4" s="1"/>
  <c r="E94" i="4"/>
  <c r="Z145" i="1"/>
  <c r="F94" i="4" s="1"/>
  <c r="E96" i="4"/>
  <c r="Z147" i="1"/>
  <c r="F96" i="4" s="1"/>
  <c r="E98" i="4"/>
  <c r="Z149" i="1"/>
  <c r="F98" i="4" s="1"/>
  <c r="E100" i="4"/>
  <c r="Z151" i="1"/>
  <c r="F100" i="4" s="1"/>
  <c r="AB55" i="1"/>
  <c r="H34" i="4" s="1"/>
  <c r="E35" i="4"/>
  <c r="Z56" i="1"/>
  <c r="F35" i="4" s="1"/>
  <c r="E38" i="4"/>
  <c r="Z59" i="1"/>
  <c r="F38" i="4" s="1"/>
  <c r="AB60" i="1"/>
  <c r="H39" i="4" s="1"/>
  <c r="AB63" i="1"/>
  <c r="H42" i="4" s="1"/>
  <c r="E43" i="4"/>
  <c r="Z64" i="1"/>
  <c r="F43" i="4" s="1"/>
  <c r="E46" i="4"/>
  <c r="Z67" i="1"/>
  <c r="F46" i="4" s="1"/>
  <c r="E49" i="4"/>
  <c r="Z70" i="1"/>
  <c r="F49" i="4" s="1"/>
  <c r="AB71" i="1"/>
  <c r="H50" i="4" s="1"/>
  <c r="E77" i="4"/>
  <c r="Z128" i="1"/>
  <c r="F77" i="4" s="1"/>
  <c r="AB129" i="1"/>
  <c r="H78" i="4" s="1"/>
  <c r="E79" i="4"/>
  <c r="Z130" i="1"/>
  <c r="F79" i="4" s="1"/>
  <c r="AB131" i="1"/>
  <c r="H80" i="4" s="1"/>
  <c r="E81" i="4"/>
  <c r="Z132" i="1"/>
  <c r="F81" i="4" s="1"/>
  <c r="AB133" i="1"/>
  <c r="H82" i="4" s="1"/>
  <c r="E83" i="4"/>
  <c r="Z134" i="1"/>
  <c r="F83" i="4" s="1"/>
  <c r="AB135" i="1"/>
  <c r="H84" i="4" s="1"/>
  <c r="E85" i="4"/>
  <c r="Z136" i="1"/>
  <c r="F85" i="4" s="1"/>
  <c r="AB137" i="1"/>
  <c r="H86" i="4" s="1"/>
  <c r="E87" i="4"/>
  <c r="Z138" i="1"/>
  <c r="F87" i="4" s="1"/>
  <c r="AB139" i="1"/>
  <c r="H88" i="4" s="1"/>
  <c r="E89" i="4"/>
  <c r="Z140" i="1"/>
  <c r="F89" i="4" s="1"/>
  <c r="AB141" i="1"/>
  <c r="H90" i="4" s="1"/>
  <c r="E91" i="4"/>
  <c r="Z142" i="1"/>
  <c r="F91" i="4" s="1"/>
  <c r="AB143" i="1"/>
  <c r="H92" i="4" s="1"/>
  <c r="E93" i="4"/>
  <c r="Z144" i="1"/>
  <c r="F93" i="4" s="1"/>
  <c r="AB145" i="1"/>
  <c r="H94" i="4" s="1"/>
  <c r="E95" i="4"/>
  <c r="Z146" i="1"/>
  <c r="F95" i="4" s="1"/>
  <c r="AB147" i="1"/>
  <c r="H96" i="4" s="1"/>
  <c r="E97" i="4"/>
  <c r="Z148" i="1"/>
  <c r="F97" i="4" s="1"/>
  <c r="AB149" i="1"/>
  <c r="H98" i="4" s="1"/>
  <c r="E99" i="4"/>
  <c r="Z150" i="1"/>
  <c r="F99" i="4" s="1"/>
  <c r="AB151" i="1"/>
  <c r="H100" i="4" s="1"/>
  <c r="E101" i="4"/>
  <c r="Z152" i="1"/>
  <c r="F101" i="4" s="1"/>
  <c r="AB57" i="1"/>
  <c r="H36" i="4" s="1"/>
  <c r="AB58" i="1"/>
  <c r="H37" i="4" s="1"/>
  <c r="AB61" i="1"/>
  <c r="H40" i="4" s="1"/>
  <c r="AB62" i="1"/>
  <c r="H41" i="4" s="1"/>
  <c r="AB65" i="1"/>
  <c r="H44" i="4" s="1"/>
  <c r="AB66" i="1"/>
  <c r="H45" i="4" s="1"/>
  <c r="AB68" i="1"/>
  <c r="H47" i="4" s="1"/>
  <c r="AB69" i="1"/>
  <c r="H48" i="4" s="1"/>
  <c r="AB72" i="1"/>
  <c r="H51" i="4" s="1"/>
  <c r="AF8" i="1"/>
  <c r="AC9" i="1"/>
  <c r="I3" i="4" s="1"/>
  <c r="Z8" i="1"/>
  <c r="F2" i="4" s="1"/>
  <c r="AB8" i="1"/>
  <c r="H2" i="4" s="1"/>
  <c r="Z9" i="1"/>
  <c r="F3" i="4" s="1"/>
  <c r="AB9" i="1"/>
  <c r="H3" i="4" s="1"/>
  <c r="Z10" i="1"/>
  <c r="F4" i="4" s="1"/>
  <c r="AB10" i="1"/>
  <c r="H4" i="4" s="1"/>
  <c r="Z11" i="1"/>
  <c r="F5" i="4" s="1"/>
  <c r="AB11" i="1"/>
  <c r="H5" i="4" s="1"/>
  <c r="Z12" i="1"/>
  <c r="F6" i="4" s="1"/>
  <c r="AB12" i="1"/>
  <c r="H6" i="4" s="1"/>
  <c r="Z13" i="1"/>
  <c r="F7" i="4" s="1"/>
  <c r="AB13" i="1"/>
  <c r="H7" i="4" s="1"/>
  <c r="Z14" i="1"/>
  <c r="F8" i="4" s="1"/>
  <c r="AB14" i="1"/>
  <c r="H8" i="4" s="1"/>
  <c r="Z15" i="1"/>
  <c r="F9" i="4" s="1"/>
  <c r="AB15" i="1"/>
  <c r="H9" i="4" s="1"/>
  <c r="Z16" i="1"/>
  <c r="F10" i="4" s="1"/>
  <c r="AB16" i="1"/>
  <c r="H10" i="4" s="1"/>
  <c r="Z17" i="1"/>
  <c r="F11" i="4" s="1"/>
  <c r="AB17" i="1"/>
  <c r="H11" i="4" s="1"/>
  <c r="Z18" i="1"/>
  <c r="F12" i="4" s="1"/>
  <c r="AB18" i="1"/>
  <c r="H12" i="4" s="1"/>
  <c r="Z19" i="1"/>
  <c r="F13" i="4" s="1"/>
  <c r="AB19" i="1"/>
  <c r="H13" i="4" s="1"/>
  <c r="Z20" i="1"/>
  <c r="F14" i="4" s="1"/>
  <c r="AB20" i="1"/>
  <c r="H14" i="4" s="1"/>
  <c r="Z21" i="1"/>
  <c r="F15" i="4" s="1"/>
  <c r="AB21" i="1"/>
  <c r="H15" i="4" s="1"/>
  <c r="Z22" i="1"/>
  <c r="F16" i="4" s="1"/>
  <c r="AB22" i="1"/>
  <c r="H16" i="4" s="1"/>
  <c r="Z23" i="1"/>
  <c r="F17" i="4" s="1"/>
  <c r="AB23" i="1"/>
  <c r="H17" i="4" s="1"/>
  <c r="Z24" i="1"/>
  <c r="F18" i="4" s="1"/>
  <c r="AB24" i="1"/>
  <c r="H18" i="4" s="1"/>
  <c r="Z25" i="1"/>
  <c r="F19" i="4" s="1"/>
  <c r="AB25" i="1"/>
  <c r="H19" i="4" s="1"/>
  <c r="Z26" i="1"/>
  <c r="F20" i="4" s="1"/>
  <c r="AB26" i="1"/>
  <c r="H20" i="4" s="1"/>
  <c r="Z27" i="1"/>
  <c r="F21" i="4" s="1"/>
  <c r="AB27" i="1"/>
  <c r="H21" i="4" s="1"/>
  <c r="Z28" i="1"/>
  <c r="F22" i="4" s="1"/>
  <c r="AB28" i="1"/>
  <c r="H22" i="4" s="1"/>
  <c r="Z29" i="1"/>
  <c r="F23" i="4" s="1"/>
  <c r="AB29" i="1"/>
  <c r="H23" i="4" s="1"/>
  <c r="Z30" i="1"/>
  <c r="F24" i="4" s="1"/>
  <c r="AB30" i="1"/>
  <c r="H24" i="4" s="1"/>
  <c r="Z31" i="1"/>
  <c r="F25" i="4" s="1"/>
  <c r="AB31" i="1"/>
  <c r="H25" i="4" s="1"/>
  <c r="Z32" i="1"/>
  <c r="F26" i="4" s="1"/>
  <c r="AB32" i="1"/>
  <c r="H26" i="4" s="1"/>
  <c r="Z48" i="1"/>
  <c r="F27" i="4" s="1"/>
  <c r="AB48" i="1"/>
  <c r="H27" i="4" s="1"/>
  <c r="Z49" i="1"/>
  <c r="F28" i="4" s="1"/>
  <c r="AB49" i="1"/>
  <c r="H28" i="4" s="1"/>
  <c r="Z50" i="1"/>
  <c r="F29" i="4" s="1"/>
  <c r="AB50" i="1"/>
  <c r="H29" i="4" s="1"/>
  <c r="Z51" i="1"/>
  <c r="F30" i="4" s="1"/>
  <c r="AB51" i="1"/>
  <c r="H30" i="4" s="1"/>
  <c r="Z52" i="1"/>
  <c r="F31" i="4" s="1"/>
  <c r="AB52" i="1"/>
  <c r="H31" i="4" s="1"/>
  <c r="Z53" i="1"/>
  <c r="F32" i="4" s="1"/>
  <c r="AB53" i="1"/>
  <c r="H32" i="4" s="1"/>
  <c r="Z54" i="1"/>
  <c r="F33" i="4" s="1"/>
  <c r="E53" i="4"/>
  <c r="AB89" i="1"/>
  <c r="H53" i="4" s="1"/>
  <c r="Z89" i="1"/>
  <c r="F53" i="4" s="1"/>
  <c r="AC89" i="1"/>
  <c r="I53" i="4" s="1"/>
  <c r="AF89" i="1"/>
  <c r="E55" i="4"/>
  <c r="AB91" i="1"/>
  <c r="H55" i="4" s="1"/>
  <c r="Z91" i="1"/>
  <c r="F55" i="4" s="1"/>
  <c r="AC91" i="1"/>
  <c r="I55" i="4" s="1"/>
  <c r="AF91" i="1"/>
  <c r="E57" i="4"/>
  <c r="AB93" i="1"/>
  <c r="H57" i="4" s="1"/>
  <c r="Z93" i="1"/>
  <c r="F57" i="4" s="1"/>
  <c r="AC93" i="1"/>
  <c r="I57" i="4" s="1"/>
  <c r="AF93" i="1"/>
  <c r="E59" i="4"/>
  <c r="AB95" i="1"/>
  <c r="H59" i="4" s="1"/>
  <c r="Z95" i="1"/>
  <c r="F59" i="4" s="1"/>
  <c r="AC95" i="1"/>
  <c r="I59" i="4" s="1"/>
  <c r="AF95" i="1"/>
  <c r="E61" i="4"/>
  <c r="AB97" i="1"/>
  <c r="H61" i="4" s="1"/>
  <c r="Z97" i="1"/>
  <c r="F61" i="4" s="1"/>
  <c r="AC97" i="1"/>
  <c r="I61" i="4" s="1"/>
  <c r="AF97" i="1"/>
  <c r="AA8" i="1"/>
  <c r="G2" i="4" s="1"/>
  <c r="AC8" i="1"/>
  <c r="I2" i="4" s="1"/>
  <c r="AA9" i="1"/>
  <c r="G3" i="4" s="1"/>
  <c r="AF9" i="1"/>
  <c r="AA10" i="1"/>
  <c r="G4" i="4" s="1"/>
  <c r="AC10" i="1"/>
  <c r="I4" i="4" s="1"/>
  <c r="AF10" i="1"/>
  <c r="AA11" i="1"/>
  <c r="G5" i="4" s="1"/>
  <c r="AC11" i="1"/>
  <c r="I5" i="4" s="1"/>
  <c r="AF11" i="1"/>
  <c r="AA12" i="1"/>
  <c r="G6" i="4" s="1"/>
  <c r="AC12" i="1"/>
  <c r="I6" i="4" s="1"/>
  <c r="AF12" i="1"/>
  <c r="AA13" i="1"/>
  <c r="G7" i="4" s="1"/>
  <c r="AC13" i="1"/>
  <c r="I7" i="4" s="1"/>
  <c r="AF13" i="1"/>
  <c r="AA14" i="1"/>
  <c r="G8" i="4" s="1"/>
  <c r="AC14" i="1"/>
  <c r="I8" i="4" s="1"/>
  <c r="AF14" i="1"/>
  <c r="AA15" i="1"/>
  <c r="G9" i="4" s="1"/>
  <c r="AC15" i="1"/>
  <c r="I9" i="4" s="1"/>
  <c r="AF15" i="1"/>
  <c r="AA16" i="1"/>
  <c r="G10" i="4" s="1"/>
  <c r="AC16" i="1"/>
  <c r="I10" i="4" s="1"/>
  <c r="AF16" i="1"/>
  <c r="AA17" i="1"/>
  <c r="G11" i="4" s="1"/>
  <c r="AC17" i="1"/>
  <c r="I11" i="4" s="1"/>
  <c r="AF17" i="1"/>
  <c r="AA18" i="1"/>
  <c r="G12" i="4" s="1"/>
  <c r="AC18" i="1"/>
  <c r="I12" i="4" s="1"/>
  <c r="AF18" i="1"/>
  <c r="AA19" i="1"/>
  <c r="G13" i="4" s="1"/>
  <c r="AC19" i="1"/>
  <c r="I13" i="4" s="1"/>
  <c r="AF19" i="1"/>
  <c r="AA20" i="1"/>
  <c r="G14" i="4" s="1"/>
  <c r="AC20" i="1"/>
  <c r="I14" i="4" s="1"/>
  <c r="AF20" i="1"/>
  <c r="AA21" i="1"/>
  <c r="G15" i="4" s="1"/>
  <c r="AC21" i="1"/>
  <c r="I15" i="4" s="1"/>
  <c r="AF21" i="1"/>
  <c r="AA22" i="1"/>
  <c r="G16" i="4" s="1"/>
  <c r="AC22" i="1"/>
  <c r="I16" i="4" s="1"/>
  <c r="AF22" i="1"/>
  <c r="AA23" i="1"/>
  <c r="G17" i="4" s="1"/>
  <c r="AC23" i="1"/>
  <c r="I17" i="4" s="1"/>
  <c r="AF23" i="1"/>
  <c r="AA24" i="1"/>
  <c r="G18" i="4" s="1"/>
  <c r="AC24" i="1"/>
  <c r="I18" i="4" s="1"/>
  <c r="AF24" i="1"/>
  <c r="AA25" i="1"/>
  <c r="G19" i="4" s="1"/>
  <c r="AC25" i="1"/>
  <c r="I19" i="4" s="1"/>
  <c r="AF25" i="1"/>
  <c r="AA26" i="1"/>
  <c r="G20" i="4" s="1"/>
  <c r="AC26" i="1"/>
  <c r="I20" i="4" s="1"/>
  <c r="AF26" i="1"/>
  <c r="AA27" i="1"/>
  <c r="G21" i="4" s="1"/>
  <c r="AC27" i="1"/>
  <c r="I21" i="4" s="1"/>
  <c r="AF27" i="1"/>
  <c r="AA28" i="1"/>
  <c r="G22" i="4" s="1"/>
  <c r="AC28" i="1"/>
  <c r="I22" i="4" s="1"/>
  <c r="AF28" i="1"/>
  <c r="AA29" i="1"/>
  <c r="G23" i="4" s="1"/>
  <c r="AC29" i="1"/>
  <c r="I23" i="4" s="1"/>
  <c r="AF29" i="1"/>
  <c r="AA30" i="1"/>
  <c r="G24" i="4" s="1"/>
  <c r="AC30" i="1"/>
  <c r="I24" i="4" s="1"/>
  <c r="AF30" i="1"/>
  <c r="AA31" i="1"/>
  <c r="G25" i="4" s="1"/>
  <c r="AC31" i="1"/>
  <c r="I25" i="4" s="1"/>
  <c r="AF31" i="1"/>
  <c r="AA32" i="1"/>
  <c r="G26" i="4" s="1"/>
  <c r="AC32" i="1"/>
  <c r="I26" i="4" s="1"/>
  <c r="AF32" i="1"/>
  <c r="AA48" i="1"/>
  <c r="G27" i="4" s="1"/>
  <c r="AC48" i="1"/>
  <c r="I27" i="4" s="1"/>
  <c r="AF48" i="1"/>
  <c r="AA49" i="1"/>
  <c r="G28" i="4" s="1"/>
  <c r="AC49" i="1"/>
  <c r="I28" i="4" s="1"/>
  <c r="AF49" i="1"/>
  <c r="AA50" i="1"/>
  <c r="G29" i="4" s="1"/>
  <c r="AC50" i="1"/>
  <c r="I29" i="4" s="1"/>
  <c r="AF50" i="1"/>
  <c r="AA51" i="1"/>
  <c r="G30" i="4" s="1"/>
  <c r="AC51" i="1"/>
  <c r="I30" i="4" s="1"/>
  <c r="AF51" i="1"/>
  <c r="AA52" i="1"/>
  <c r="G31" i="4" s="1"/>
  <c r="AC52" i="1"/>
  <c r="I31" i="4" s="1"/>
  <c r="AF52" i="1"/>
  <c r="AA53" i="1"/>
  <c r="G32" i="4" s="1"/>
  <c r="AC53" i="1"/>
  <c r="I32" i="4" s="1"/>
  <c r="AF53" i="1"/>
  <c r="E33" i="4"/>
  <c r="AF54" i="1"/>
  <c r="AC54" i="1"/>
  <c r="I33" i="4" s="1"/>
  <c r="AA54" i="1"/>
  <c r="G33" i="4" s="1"/>
  <c r="E52" i="4"/>
  <c r="AB88" i="1"/>
  <c r="H52" i="4" s="1"/>
  <c r="Z88" i="1"/>
  <c r="F52" i="4" s="1"/>
  <c r="AC88" i="1"/>
  <c r="I52" i="4" s="1"/>
  <c r="AF88" i="1"/>
  <c r="AA89" i="1"/>
  <c r="G53" i="4" s="1"/>
  <c r="E54" i="4"/>
  <c r="AB90" i="1"/>
  <c r="H54" i="4" s="1"/>
  <c r="Z90" i="1"/>
  <c r="F54" i="4" s="1"/>
  <c r="AC90" i="1"/>
  <c r="I54" i="4" s="1"/>
  <c r="AF90" i="1"/>
  <c r="AA91" i="1"/>
  <c r="G55" i="4" s="1"/>
  <c r="E56" i="4"/>
  <c r="AB92" i="1"/>
  <c r="H56" i="4" s="1"/>
  <c r="Z92" i="1"/>
  <c r="F56" i="4" s="1"/>
  <c r="AC92" i="1"/>
  <c r="I56" i="4" s="1"/>
  <c r="AF92" i="1"/>
  <c r="AA93" i="1"/>
  <c r="G57" i="4" s="1"/>
  <c r="E58" i="4"/>
  <c r="AB94" i="1"/>
  <c r="H58" i="4" s="1"/>
  <c r="Z94" i="1"/>
  <c r="F58" i="4" s="1"/>
  <c r="AC94" i="1"/>
  <c r="I58" i="4" s="1"/>
  <c r="AF94" i="1"/>
  <c r="AA95" i="1"/>
  <c r="G59" i="4" s="1"/>
  <c r="E60" i="4"/>
  <c r="AB96" i="1"/>
  <c r="H60" i="4" s="1"/>
  <c r="Z96" i="1"/>
  <c r="F60" i="4" s="1"/>
  <c r="AC96" i="1"/>
  <c r="I60" i="4" s="1"/>
  <c r="AF96" i="1"/>
  <c r="AA97" i="1"/>
  <c r="G61" i="4" s="1"/>
  <c r="AA55" i="1"/>
  <c r="G34" i="4" s="1"/>
  <c r="AC55" i="1"/>
  <c r="I34" i="4" s="1"/>
  <c r="AF55" i="1"/>
  <c r="AA56" i="1"/>
  <c r="G35" i="4" s="1"/>
  <c r="AC56" i="1"/>
  <c r="I35" i="4" s="1"/>
  <c r="AF56" i="1"/>
  <c r="AA57" i="1"/>
  <c r="G36" i="4" s="1"/>
  <c r="AC57" i="1"/>
  <c r="I36" i="4" s="1"/>
  <c r="AF57" i="1"/>
  <c r="AA58" i="1"/>
  <c r="G37" i="4" s="1"/>
  <c r="AC58" i="1"/>
  <c r="I37" i="4" s="1"/>
  <c r="AF58" i="1"/>
  <c r="AA59" i="1"/>
  <c r="G38" i="4" s="1"/>
  <c r="AC59" i="1"/>
  <c r="I38" i="4" s="1"/>
  <c r="AF59" i="1"/>
  <c r="AA60" i="1"/>
  <c r="G39" i="4" s="1"/>
  <c r="AC60" i="1"/>
  <c r="I39" i="4" s="1"/>
  <c r="AF60" i="1"/>
  <c r="AA61" i="1"/>
  <c r="G40" i="4" s="1"/>
  <c r="AC61" i="1"/>
  <c r="I40" i="4" s="1"/>
  <c r="AF61" i="1"/>
  <c r="AA62" i="1"/>
  <c r="G41" i="4" s="1"/>
  <c r="AC62" i="1"/>
  <c r="I41" i="4" s="1"/>
  <c r="AF62" i="1"/>
  <c r="AA63" i="1"/>
  <c r="G42" i="4" s="1"/>
  <c r="AC63" i="1"/>
  <c r="I42" i="4" s="1"/>
  <c r="AF63" i="1"/>
  <c r="AA64" i="1"/>
  <c r="G43" i="4" s="1"/>
  <c r="AC64" i="1"/>
  <c r="I43" i="4" s="1"/>
  <c r="AF64" i="1"/>
  <c r="AA65" i="1"/>
  <c r="G44" i="4" s="1"/>
  <c r="AC65" i="1"/>
  <c r="I44" i="4" s="1"/>
  <c r="AF65" i="1"/>
  <c r="AA66" i="1"/>
  <c r="G45" i="4" s="1"/>
  <c r="AC66" i="1"/>
  <c r="I45" i="4" s="1"/>
  <c r="AF66" i="1"/>
  <c r="AA67" i="1"/>
  <c r="G46" i="4" s="1"/>
  <c r="AC67" i="1"/>
  <c r="I46" i="4" s="1"/>
  <c r="AF67" i="1"/>
  <c r="AA68" i="1"/>
  <c r="G47" i="4" s="1"/>
  <c r="AC68" i="1"/>
  <c r="I47" i="4" s="1"/>
  <c r="AF68" i="1"/>
  <c r="AA69" i="1"/>
  <c r="G48" i="4" s="1"/>
  <c r="AC69" i="1"/>
  <c r="I48" i="4" s="1"/>
  <c r="AF69" i="1"/>
  <c r="AA70" i="1"/>
  <c r="G49" i="4" s="1"/>
  <c r="AC70" i="1"/>
  <c r="I49" i="4" s="1"/>
  <c r="AF70" i="1"/>
  <c r="AA71" i="1"/>
  <c r="G50" i="4" s="1"/>
  <c r="AC71" i="1"/>
  <c r="I50" i="4" s="1"/>
  <c r="AF71" i="1"/>
  <c r="AA72" i="1"/>
  <c r="G51" i="4" s="1"/>
  <c r="AC72" i="1"/>
  <c r="I51" i="4" s="1"/>
  <c r="AF72" i="1"/>
  <c r="Z98" i="1"/>
  <c r="F62" i="4" s="1"/>
  <c r="AB98" i="1"/>
  <c r="H62" i="4" s="1"/>
  <c r="Z99" i="1"/>
  <c r="F63" i="4" s="1"/>
  <c r="AB99" i="1"/>
  <c r="H63" i="4" s="1"/>
  <c r="Z100" i="1"/>
  <c r="F64" i="4" s="1"/>
  <c r="AB100" i="1"/>
  <c r="H64" i="4" s="1"/>
  <c r="Z101" i="1"/>
  <c r="F65" i="4" s="1"/>
  <c r="AB101" i="1"/>
  <c r="H65" i="4" s="1"/>
  <c r="Z102" i="1"/>
  <c r="F66" i="4" s="1"/>
  <c r="AB102" i="1"/>
  <c r="H66" i="4" s="1"/>
  <c r="Z103" i="1"/>
  <c r="F67" i="4" s="1"/>
  <c r="AB103" i="1"/>
  <c r="H67" i="4" s="1"/>
  <c r="Z104" i="1"/>
  <c r="F68" i="4" s="1"/>
  <c r="AB104" i="1"/>
  <c r="H68" i="4" s="1"/>
  <c r="Z105" i="1"/>
  <c r="F69" i="4" s="1"/>
  <c r="AB105" i="1"/>
  <c r="H69" i="4" s="1"/>
  <c r="Z106" i="1"/>
  <c r="F70" i="4" s="1"/>
  <c r="AB106" i="1"/>
  <c r="H70" i="4" s="1"/>
  <c r="Z107" i="1"/>
  <c r="F71" i="4" s="1"/>
  <c r="AB107" i="1"/>
  <c r="H71" i="4" s="1"/>
  <c r="Z108" i="1"/>
  <c r="F72" i="4" s="1"/>
  <c r="AB108" i="1"/>
  <c r="H72" i="4" s="1"/>
  <c r="Z109" i="1"/>
  <c r="F73" i="4" s="1"/>
  <c r="AB109" i="1"/>
  <c r="H73" i="4" s="1"/>
  <c r="Z110" i="1"/>
  <c r="F74" i="4" s="1"/>
  <c r="AB110" i="1"/>
  <c r="H74" i="4" s="1"/>
  <c r="Z111" i="1"/>
  <c r="F75" i="4" s="1"/>
  <c r="AB111" i="1"/>
  <c r="H75" i="4" s="1"/>
  <c r="Z112" i="1"/>
  <c r="F76" i="4" s="1"/>
  <c r="AB112" i="1"/>
  <c r="H76" i="4" s="1"/>
  <c r="AA128" i="1"/>
  <c r="G77" i="4" s="1"/>
  <c r="AC128" i="1"/>
  <c r="I77" i="4" s="1"/>
  <c r="AF128" i="1"/>
  <c r="AA129" i="1"/>
  <c r="G78" i="4" s="1"/>
  <c r="AC129" i="1"/>
  <c r="I78" i="4" s="1"/>
  <c r="AF129" i="1"/>
  <c r="AA130" i="1"/>
  <c r="G79" i="4" s="1"/>
  <c r="AC130" i="1"/>
  <c r="I79" i="4" s="1"/>
  <c r="AF130" i="1"/>
  <c r="AA131" i="1"/>
  <c r="G80" i="4" s="1"/>
  <c r="AC131" i="1"/>
  <c r="I80" i="4" s="1"/>
  <c r="AF131" i="1"/>
  <c r="AA132" i="1"/>
  <c r="G81" i="4" s="1"/>
  <c r="AC132" i="1"/>
  <c r="I81" i="4" s="1"/>
  <c r="AF132" i="1"/>
  <c r="AA133" i="1"/>
  <c r="G82" i="4" s="1"/>
  <c r="AC133" i="1"/>
  <c r="I82" i="4" s="1"/>
  <c r="AF133" i="1"/>
  <c r="AA134" i="1"/>
  <c r="G83" i="4" s="1"/>
  <c r="AC134" i="1"/>
  <c r="I83" i="4" s="1"/>
  <c r="AF134" i="1"/>
  <c r="AA135" i="1"/>
  <c r="G84" i="4" s="1"/>
  <c r="AC135" i="1"/>
  <c r="I84" i="4" s="1"/>
  <c r="AF135" i="1"/>
  <c r="AA136" i="1"/>
  <c r="G85" i="4" s="1"/>
  <c r="AC136" i="1"/>
  <c r="I85" i="4" s="1"/>
  <c r="AF136" i="1"/>
  <c r="AA137" i="1"/>
  <c r="G86" i="4" s="1"/>
  <c r="AC137" i="1"/>
  <c r="I86" i="4" s="1"/>
  <c r="AF137" i="1"/>
  <c r="AA138" i="1"/>
  <c r="G87" i="4" s="1"/>
  <c r="AC138" i="1"/>
  <c r="I87" i="4" s="1"/>
  <c r="AF138" i="1"/>
  <c r="AA139" i="1"/>
  <c r="G88" i="4" s="1"/>
  <c r="AC139" i="1"/>
  <c r="I88" i="4" s="1"/>
  <c r="AF139" i="1"/>
  <c r="AA140" i="1"/>
  <c r="G89" i="4" s="1"/>
  <c r="AC140" i="1"/>
  <c r="I89" i="4" s="1"/>
  <c r="AF140" i="1"/>
  <c r="AA141" i="1"/>
  <c r="G90" i="4" s="1"/>
  <c r="AC141" i="1"/>
  <c r="I90" i="4" s="1"/>
  <c r="AF141" i="1"/>
  <c r="AA142" i="1"/>
  <c r="G91" i="4" s="1"/>
  <c r="AC142" i="1"/>
  <c r="I91" i="4" s="1"/>
  <c r="AF142" i="1"/>
  <c r="AA143" i="1"/>
  <c r="G92" i="4" s="1"/>
  <c r="AC143" i="1"/>
  <c r="I92" i="4" s="1"/>
  <c r="AF143" i="1"/>
  <c r="AA144" i="1"/>
  <c r="G93" i="4" s="1"/>
  <c r="AC144" i="1"/>
  <c r="I93" i="4" s="1"/>
  <c r="AF144" i="1"/>
  <c r="AA145" i="1"/>
  <c r="G94" i="4" s="1"/>
  <c r="AC145" i="1"/>
  <c r="I94" i="4" s="1"/>
  <c r="AF145" i="1"/>
  <c r="AA146" i="1"/>
  <c r="G95" i="4" s="1"/>
  <c r="AC146" i="1"/>
  <c r="I95" i="4" s="1"/>
  <c r="AF146" i="1"/>
  <c r="AA147" i="1"/>
  <c r="G96" i="4" s="1"/>
  <c r="AC147" i="1"/>
  <c r="I96" i="4" s="1"/>
  <c r="AF147" i="1"/>
  <c r="AA148" i="1"/>
  <c r="G97" i="4" s="1"/>
  <c r="AC148" i="1"/>
  <c r="I97" i="4" s="1"/>
  <c r="AF148" i="1"/>
  <c r="AA149" i="1"/>
  <c r="G98" i="4" s="1"/>
  <c r="AC149" i="1"/>
  <c r="I98" i="4" s="1"/>
  <c r="AF149" i="1"/>
  <c r="AA150" i="1"/>
  <c r="G99" i="4" s="1"/>
  <c r="AC150" i="1"/>
  <c r="I99" i="4" s="1"/>
  <c r="AF150" i="1"/>
  <c r="AA151" i="1"/>
  <c r="G100" i="4" s="1"/>
  <c r="AC151" i="1"/>
  <c r="I100" i="4" s="1"/>
  <c r="AF151" i="1"/>
  <c r="AA152" i="1"/>
  <c r="G101" i="4" s="1"/>
  <c r="AC152" i="1"/>
  <c r="I101" i="4" s="1"/>
  <c r="AF152" i="1"/>
  <c r="F9" i="27"/>
  <c r="F7" i="27"/>
  <c r="F8" i="27"/>
  <c r="F6" i="27"/>
  <c r="F5" i="27"/>
  <c r="F4" i="27"/>
  <c r="F3" i="27"/>
  <c r="F2" i="27"/>
  <c r="B104" i="4"/>
  <c r="J2" i="27"/>
  <c r="B106" i="4"/>
  <c r="L2" i="27"/>
  <c r="B108" i="4"/>
  <c r="H3" i="27"/>
  <c r="I3" i="27"/>
  <c r="B109" i="4"/>
  <c r="K3" i="27"/>
  <c r="B111" i="4"/>
  <c r="M3" i="27"/>
  <c r="B113" i="4"/>
  <c r="B116" i="4"/>
  <c r="J4" i="27"/>
  <c r="B118" i="4"/>
  <c r="L4" i="27"/>
  <c r="B120" i="4"/>
  <c r="H5" i="27"/>
  <c r="I5" i="27"/>
  <c r="B121" i="4"/>
  <c r="K5" i="27"/>
  <c r="B123" i="4"/>
  <c r="M5" i="27"/>
  <c r="B125" i="4"/>
  <c r="J6" i="27"/>
  <c r="B128" i="4"/>
  <c r="L6" i="27"/>
  <c r="B130" i="4"/>
  <c r="H7" i="27"/>
  <c r="B132" i="4"/>
  <c r="I7" i="27"/>
  <c r="B133" i="4"/>
  <c r="K7" i="27"/>
  <c r="B135" i="4"/>
  <c r="M7" i="27"/>
  <c r="B137" i="4"/>
  <c r="J8" i="27"/>
  <c r="B140" i="4"/>
  <c r="L8" i="27"/>
  <c r="B142" i="4"/>
  <c r="H9" i="27"/>
  <c r="B144" i="4"/>
  <c r="I9" i="27"/>
  <c r="B145" i="4"/>
  <c r="K9" i="27"/>
  <c r="B147" i="4"/>
  <c r="M9" i="27"/>
  <c r="B149" i="4"/>
  <c r="AA98" i="1"/>
  <c r="G62" i="4" s="1"/>
  <c r="AC98" i="1"/>
  <c r="I62" i="4" s="1"/>
  <c r="AF98" i="1"/>
  <c r="AA99" i="1"/>
  <c r="G63" i="4" s="1"/>
  <c r="AC99" i="1"/>
  <c r="I63" i="4" s="1"/>
  <c r="AF99" i="1"/>
  <c r="AA100" i="1"/>
  <c r="G64" i="4" s="1"/>
  <c r="AC100" i="1"/>
  <c r="I64" i="4" s="1"/>
  <c r="AF100" i="1"/>
  <c r="AA101" i="1"/>
  <c r="G65" i="4" s="1"/>
  <c r="AC101" i="1"/>
  <c r="I65" i="4" s="1"/>
  <c r="AF101" i="1"/>
  <c r="AA102" i="1"/>
  <c r="G66" i="4" s="1"/>
  <c r="AC102" i="1"/>
  <c r="I66" i="4" s="1"/>
  <c r="AF102" i="1"/>
  <c r="AA103" i="1"/>
  <c r="G67" i="4" s="1"/>
  <c r="AC103" i="1"/>
  <c r="I67" i="4" s="1"/>
  <c r="AF103" i="1"/>
  <c r="AA104" i="1"/>
  <c r="G68" i="4" s="1"/>
  <c r="AC104" i="1"/>
  <c r="I68" i="4" s="1"/>
  <c r="AF104" i="1"/>
  <c r="AA105" i="1"/>
  <c r="G69" i="4" s="1"/>
  <c r="AC105" i="1"/>
  <c r="I69" i="4" s="1"/>
  <c r="AF105" i="1"/>
  <c r="AA106" i="1"/>
  <c r="G70" i="4" s="1"/>
  <c r="AC106" i="1"/>
  <c r="I70" i="4" s="1"/>
  <c r="AF106" i="1"/>
  <c r="AA107" i="1"/>
  <c r="G71" i="4" s="1"/>
  <c r="AC107" i="1"/>
  <c r="I71" i="4" s="1"/>
  <c r="AF107" i="1"/>
  <c r="AA108" i="1"/>
  <c r="G72" i="4" s="1"/>
  <c r="AC108" i="1"/>
  <c r="I72" i="4" s="1"/>
  <c r="AF108" i="1"/>
  <c r="AA109" i="1"/>
  <c r="G73" i="4" s="1"/>
  <c r="AC109" i="1"/>
  <c r="I73" i="4" s="1"/>
  <c r="AF109" i="1"/>
  <c r="AA110" i="1"/>
  <c r="G74" i="4" s="1"/>
  <c r="AC110" i="1"/>
  <c r="I74" i="4" s="1"/>
  <c r="AF110" i="1"/>
  <c r="AA111" i="1"/>
  <c r="G75" i="4" s="1"/>
  <c r="AC111" i="1"/>
  <c r="I75" i="4" s="1"/>
  <c r="AF111" i="1"/>
  <c r="AA112" i="1"/>
  <c r="G76" i="4" s="1"/>
  <c r="AC112" i="1"/>
  <c r="I76" i="4" s="1"/>
  <c r="AF112" i="1"/>
  <c r="Z4" i="18"/>
  <c r="B102" i="4"/>
  <c r="H2" i="27"/>
  <c r="I2" i="27"/>
  <c r="B103" i="4"/>
  <c r="K2" i="27"/>
  <c r="B105" i="4"/>
  <c r="M2" i="27"/>
  <c r="B107" i="4"/>
  <c r="B110" i="4"/>
  <c r="J3" i="27"/>
  <c r="B112" i="4"/>
  <c r="L3" i="27"/>
  <c r="B114" i="4"/>
  <c r="H4" i="27"/>
  <c r="I4" i="27"/>
  <c r="B115" i="4"/>
  <c r="K4" i="27"/>
  <c r="B117" i="4"/>
  <c r="M4" i="27"/>
  <c r="B119" i="4"/>
  <c r="B122" i="4"/>
  <c r="J5" i="27"/>
  <c r="B124" i="4"/>
  <c r="L5" i="27"/>
  <c r="H6" i="27"/>
  <c r="B126" i="4"/>
  <c r="B127" i="4"/>
  <c r="I6" i="27"/>
  <c r="B129" i="4"/>
  <c r="K6" i="27"/>
  <c r="B131" i="4"/>
  <c r="M6" i="27"/>
  <c r="J7" i="27"/>
  <c r="B134" i="4"/>
  <c r="L7" i="27"/>
  <c r="B136" i="4"/>
  <c r="H8" i="27"/>
  <c r="B138" i="4"/>
  <c r="B139" i="4"/>
  <c r="I8" i="27"/>
  <c r="B141" i="4"/>
  <c r="K8" i="27"/>
  <c r="B143" i="4"/>
  <c r="M8" i="27"/>
  <c r="J9" i="27"/>
  <c r="B146" i="4"/>
  <c r="L9" i="27"/>
  <c r="B148" i="4"/>
  <c r="F26" i="28"/>
  <c r="C60" i="4" l="1"/>
  <c r="C98" i="4"/>
  <c r="C90" i="4"/>
  <c r="C82" i="4"/>
  <c r="C76" i="4"/>
  <c r="C74" i="4"/>
  <c r="C72" i="4"/>
  <c r="C70" i="4"/>
  <c r="C68" i="4"/>
  <c r="C66" i="4"/>
  <c r="C64" i="4"/>
  <c r="C62" i="4"/>
  <c r="C57" i="4"/>
  <c r="C53" i="4"/>
  <c r="C27" i="4"/>
  <c r="C59" i="4"/>
  <c r="C58" i="4"/>
  <c r="C56" i="4"/>
  <c r="C55" i="4"/>
  <c r="C94" i="4"/>
  <c r="C86" i="4"/>
  <c r="C78" i="4"/>
  <c r="C75" i="4"/>
  <c r="C73" i="4"/>
  <c r="C71" i="4"/>
  <c r="C69" i="4"/>
  <c r="C67" i="4"/>
  <c r="C65" i="4"/>
  <c r="C63" i="4"/>
  <c r="C61" i="4"/>
  <c r="C54" i="4"/>
  <c r="C2" i="4"/>
  <c r="C101" i="4"/>
  <c r="C100" i="4"/>
  <c r="C99" i="4"/>
  <c r="C97" i="4"/>
  <c r="C96" i="4"/>
  <c r="C95" i="4"/>
  <c r="C93" i="4"/>
  <c r="C92" i="4"/>
  <c r="C91" i="4"/>
  <c r="C89" i="4"/>
  <c r="C88" i="4"/>
  <c r="C87" i="4"/>
  <c r="C85" i="4"/>
  <c r="C84" i="4"/>
  <c r="C83" i="4"/>
  <c r="C81" i="4"/>
  <c r="C80" i="4"/>
  <c r="C79" i="4"/>
  <c r="C77" i="4"/>
  <c r="E8" i="27"/>
  <c r="E6" i="27"/>
  <c r="E5" i="27"/>
  <c r="E4" i="27"/>
  <c r="E3" i="27"/>
  <c r="E2" i="27"/>
  <c r="E9" i="27"/>
  <c r="E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soshiis</author>
    <author>MSATO</author>
  </authors>
  <commentList>
    <comment ref="AA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G6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7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7" authorId="1" shapeId="0" xr:uid="{00000000-0006-0000-0000-000004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7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  <comment ref="F4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学校名・所属名を入力してください。</t>
        </r>
      </text>
    </comment>
    <comment ref="G46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6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6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D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同一種目に２チーム以上エントリーする場合は、リストから選択して入力してください。
</t>
        </r>
      </text>
    </comment>
    <comment ref="AC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6" authorId="0" shapeId="0" xr:uid="{00000000-0006-0000-0100-000003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H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他県の場合はリストから選択して修正してください。（初期値は「山形」になっています。）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33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33" authorId="0" shapeId="0" xr:uid="{00000000-0006-0000-0100-000006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60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60" authorId="0" shapeId="0" xr:uid="{00000000-0006-0000-0100-000008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87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87" authorId="0" shapeId="0" xr:uid="{00000000-0006-0000-0100-00000A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E1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同一種目に複数チームがエントリーしている場合は適宜、リレーチームのDBを修正してください。</t>
        </r>
      </text>
    </comment>
  </commentList>
</comments>
</file>

<file path=xl/sharedStrings.xml><?xml version="1.0" encoding="utf-8"?>
<sst xmlns="http://schemas.openxmlformats.org/spreadsheetml/2006/main" count="2661" uniqueCount="1438">
  <si>
    <t>所属・学校名</t>
    <rPh sb="0" eb="2">
      <t>ショゾク</t>
    </rPh>
    <rPh sb="3" eb="5">
      <t>ガッコウ</t>
    </rPh>
    <rPh sb="5" eb="6">
      <t>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</si>
  <si>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</si>
  <si>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</si>
  <si>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</si>
  <si>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</si>
  <si>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</si>
  <si>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</si>
  <si>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</si>
  <si>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</si>
  <si>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公認最高記録</t>
    <rPh sb="0" eb="2">
      <t>コウニン</t>
    </rPh>
    <rPh sb="2" eb="4">
      <t>サイコウ</t>
    </rPh>
    <rPh sb="4" eb="6">
      <t>キロク</t>
    </rPh>
    <phoneticPr fontId="1"/>
  </si>
  <si>
    <t>ﾌﾘｶﾞﾅ</t>
    <phoneticPr fontId="1"/>
  </si>
  <si>
    <t>漢字・ほか</t>
    <rPh sb="0" eb="2">
      <t>カンジ</t>
    </rPh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</si>
  <si>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</si>
  <si>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連絡用
e-mailアドレス</t>
    <phoneticPr fontId="1"/>
  </si>
  <si>
    <t>印</t>
    <rPh sb="0" eb="1">
      <t>イン</t>
    </rPh>
    <phoneticPr fontId="1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</si>
  <si>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1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</si>
  <si>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1"/>
  </si>
  <si>
    <t>校 長</t>
    <rPh sb="0" eb="1">
      <t>コウ</t>
    </rPh>
    <rPh sb="2" eb="3">
      <t>チョウ</t>
    </rPh>
    <phoneticPr fontId="1"/>
  </si>
  <si>
    <t>DB</t>
    <phoneticPr fontId="1"/>
  </si>
  <si>
    <t>記録</t>
    <rPh sb="0" eb="2">
      <t>キロク</t>
    </rPh>
    <phoneticPr fontId="1"/>
  </si>
  <si>
    <t>S1</t>
    <phoneticPr fontId="1"/>
  </si>
  <si>
    <t>ZK</t>
    <phoneticPr fontId="1"/>
  </si>
  <si>
    <t>N1</t>
    <phoneticPr fontId="1"/>
  </si>
  <si>
    <t>N2</t>
    <phoneticPr fontId="1"/>
  </si>
  <si>
    <t>MC</t>
    <phoneticPr fontId="1"/>
  </si>
  <si>
    <t>KC</t>
  </si>
  <si>
    <t>N1</t>
  </si>
  <si>
    <t>団体名略称</t>
  </si>
  <si>
    <t>団体名フリガナ</t>
  </si>
  <si>
    <t>060004</t>
  </si>
  <si>
    <t>米沢市陸協</t>
  </si>
  <si>
    <t>ﾖﾈｻﾞﾜｼﾘｸｼﾞｮｳｷｮｳｷﾞｷｮｳｶｲ</t>
  </si>
  <si>
    <t>060001</t>
  </si>
  <si>
    <t>南陽東置賜陸協</t>
  </si>
  <si>
    <t>ﾅﾝﾖｳﾋｶﾞｼｵｷﾀﾏﾁｸﾘｸｼﾞｮｳｷｮｳｷﾞｷｮｳｶｲ</t>
  </si>
  <si>
    <t>060012</t>
  </si>
  <si>
    <t>西置賜地区陸協</t>
    <rPh sb="3" eb="5">
      <t>チク</t>
    </rPh>
    <phoneticPr fontId="2"/>
  </si>
  <si>
    <t>ﾆｼｵｷﾀﾏﾁｸﾘｸｼﾞｮｳｷｮｳｷﾞｷｮｳｶｲ</t>
  </si>
  <si>
    <t>060049</t>
  </si>
  <si>
    <t>協同薬品</t>
  </si>
  <si>
    <t>ｷｮｳﾄﾞｳﾔｸﾋﾝﾘｸｼﾞｮｳﾁｮｳｷｮﾘﾌﾞ</t>
  </si>
  <si>
    <t>060006</t>
  </si>
  <si>
    <t>上山市陸協</t>
  </si>
  <si>
    <t>ｶﾐﾉﾔﾏｼﾘｸｼﾞｮｳｷｮｳｷﾞｷｮｳｶｲ</t>
  </si>
  <si>
    <t>060007</t>
  </si>
  <si>
    <t>山形市陸協</t>
  </si>
  <si>
    <t>060019</t>
  </si>
  <si>
    <t>天童市陸協</t>
  </si>
  <si>
    <t>ﾃﾝﾄﾞｳｼﾘｸｼﾞｮｳｷｮｳｷﾞｷｮｳｶｲ</t>
  </si>
  <si>
    <t>060013</t>
  </si>
  <si>
    <t>西村山地区陸協</t>
    <rPh sb="3" eb="5">
      <t>チク</t>
    </rPh>
    <phoneticPr fontId="2"/>
  </si>
  <si>
    <t>ﾆｼﾑﾗﾔﾏﾁｸﾘｸｼﾞｮｳｷｮｳｷﾞｷｮｳｶｲ</t>
  </si>
  <si>
    <t>060014</t>
  </si>
  <si>
    <t>北村山地区陸協</t>
    <rPh sb="3" eb="5">
      <t>チク</t>
    </rPh>
    <phoneticPr fontId="2"/>
  </si>
  <si>
    <t>ｷﾀﾑﾗﾔﾏﾁｸﾘｸｼﾞｮｳｷｮｳｷﾞｷｮｳｶｲ</t>
  </si>
  <si>
    <t>060008</t>
  </si>
  <si>
    <t>鶴岡市陸協</t>
  </si>
  <si>
    <t>ﾂﾙｵｶｼﾘｸｼﾞｮｳｷｮｳｷﾞｷｮｳｶｲ</t>
  </si>
  <si>
    <t>060047</t>
  </si>
  <si>
    <t>ｼｮｳﾅｲｴｰｼｰ</t>
  </si>
  <si>
    <t>060016</t>
  </si>
  <si>
    <t>酒田市陸協</t>
  </si>
  <si>
    <t>ｻｶﾀｼﾘｸｼﾞｮｳｷｮｳｷﾞｷｮｳｶｲ</t>
  </si>
  <si>
    <t>060030</t>
  </si>
  <si>
    <t>神町自衛隊</t>
  </si>
  <si>
    <t>ｼﾞﾝﾏﾁｼﾞｴｲﾀｲ</t>
  </si>
  <si>
    <t>060037</t>
  </si>
  <si>
    <t>NPOﾔﾏｶﾞﾀﾃｨｴﾌｼｰ</t>
  </si>
  <si>
    <t>060023</t>
  </si>
  <si>
    <t>山形市役所</t>
  </si>
  <si>
    <t>ﾔﾏｶﾞﾀｼﾔｸｼｮ</t>
  </si>
  <si>
    <t>060046</t>
  </si>
  <si>
    <t>山形市体協</t>
    <rPh sb="0" eb="3">
      <t>ヤマガタシ</t>
    </rPh>
    <rPh sb="3" eb="4">
      <t>タイ</t>
    </rPh>
    <rPh sb="4" eb="5">
      <t>キョウ</t>
    </rPh>
    <phoneticPr fontId="2"/>
  </si>
  <si>
    <t>ﾔﾏｶﾞﾀｼﾀｲｲｸｷｮｳｶｲ</t>
  </si>
  <si>
    <t>060034</t>
  </si>
  <si>
    <t>高畠ワイン</t>
  </si>
  <si>
    <t>ﾀｶﾊﾀﾜｲﾝ</t>
  </si>
  <si>
    <t>060002</t>
  </si>
  <si>
    <t>新庄地区陸協</t>
  </si>
  <si>
    <t>ｼﾝｼﾞｮｳﾁｸﾘｸｼﾞｮｳｷｮｳｷﾞｷｮｳｶｲ</t>
  </si>
  <si>
    <t>060048</t>
  </si>
  <si>
    <t>ｽﾏｯｸ</t>
  </si>
  <si>
    <t>060039</t>
  </si>
  <si>
    <t>日新製薬</t>
  </si>
  <si>
    <t>ﾆｯｼﾝｾｲﾔｸ</t>
  </si>
  <si>
    <t>060040</t>
  </si>
  <si>
    <t>ﾑﾗﾔﾏｱｽﾚﾁｯｸｸﾗﾌﾞ</t>
  </si>
  <si>
    <t>060041</t>
  </si>
  <si>
    <t>ﾔﾏｶﾞﾀﾉｳｷﾞｮｳｷｮｳﾄﾞｳｸﾐｱｲ</t>
  </si>
  <si>
    <t>060042</t>
  </si>
  <si>
    <t>ｸﾉﾘｱｽﾘｰﾄｸﾗﾌﾞ</t>
  </si>
  <si>
    <t>060029</t>
  </si>
  <si>
    <t>ｽﾎﾟｰﾂﾔﾏｶﾞﾀﾆｼﾞｭｳｲﾁ</t>
  </si>
  <si>
    <t>山形大</t>
  </si>
  <si>
    <t>ﾔﾏｶﾞﾀﾀﾞｲｶﾞｸ</t>
  </si>
  <si>
    <t>ﾄｳﾎｸｺｳｴｷﾌﾞﾝｶﾀﾞｲｶﾞｸ</t>
  </si>
  <si>
    <t>東北文教大</t>
  </si>
  <si>
    <t>ﾄｳﾎｸﾌﾞﾝｷｮｳﾀﾞｲｶﾞｸ</t>
  </si>
  <si>
    <t>063101</t>
  </si>
  <si>
    <t>山形東高</t>
  </si>
  <si>
    <t>ﾔﾏｶﾞﾀﾋｶﾞｼｺｳｺｳ</t>
  </si>
  <si>
    <t>063102</t>
  </si>
  <si>
    <t>山形南高</t>
  </si>
  <si>
    <t>ﾔﾏｶﾞﾀﾐﾅﾐｺｳｺｳ</t>
  </si>
  <si>
    <t>063105</t>
  </si>
  <si>
    <t>山形工高</t>
  </si>
  <si>
    <t>ﾔﾏｶﾞﾀｺｳｷﾞｮｳｺｳｺｳ</t>
  </si>
  <si>
    <t>063106</t>
  </si>
  <si>
    <t>山形中央高</t>
  </si>
  <si>
    <t>ﾔﾏｶﾞﾀﾁｭｳｵｳｺｳｺｳ</t>
  </si>
  <si>
    <t>063107</t>
  </si>
  <si>
    <t>山形商高</t>
  </si>
  <si>
    <t>ﾔﾏｶﾞﾀｼﾘﾂｼｮｳｷﾞｮｳｺｳｺｳ</t>
  </si>
  <si>
    <t>063110</t>
  </si>
  <si>
    <t>天童高</t>
  </si>
  <si>
    <t>ﾃﾝﾄﾞｳｺｳｺｳ</t>
  </si>
  <si>
    <t>063111</t>
  </si>
  <si>
    <t>山辺高</t>
  </si>
  <si>
    <t>ﾔﾏﾉﾍﾞｺｳｺｳ</t>
  </si>
  <si>
    <t>063112</t>
  </si>
  <si>
    <t>寒河江高</t>
  </si>
  <si>
    <t>ｻｶﾞｴｺｳｺｳ</t>
  </si>
  <si>
    <t>063113</t>
  </si>
  <si>
    <t>寒河江工高</t>
  </si>
  <si>
    <t>ｻｶﾞｴｺｳｷﾞｮｳｺｳｺｳ</t>
  </si>
  <si>
    <t>063114</t>
  </si>
  <si>
    <t>ﾔﾁｺｳｺｳ</t>
  </si>
  <si>
    <t>上山明新館高</t>
  </si>
  <si>
    <t>ｶﾐﾉﾔﾏﾒｲｼﾝｶﾝｺｳｺｳ</t>
  </si>
  <si>
    <t>063452</t>
  </si>
  <si>
    <t>山形聾高</t>
  </si>
  <si>
    <t>063501</t>
  </si>
  <si>
    <t>山形城北高</t>
  </si>
  <si>
    <t>ﾔﾏｶﾞﾀｼﾞｮｳﾎｸｺｳｺｳ</t>
  </si>
  <si>
    <t>063502</t>
  </si>
  <si>
    <t>山形学院高</t>
  </si>
  <si>
    <t>ﾔﾏｶﾞﾀｶﾞｸｲﾝｺｳｺｳ</t>
  </si>
  <si>
    <t>063503</t>
  </si>
  <si>
    <t>日大山形高</t>
  </si>
  <si>
    <t>ﾆﾎﾝﾀﾞｲｶﾞｸﾔﾏｶﾞﾀｺｳｺｳ</t>
  </si>
  <si>
    <t>063504</t>
  </si>
  <si>
    <t>山形明正高</t>
  </si>
  <si>
    <t>ﾔﾏｶﾞﾀﾒｲｾｲｺｳｺｳ</t>
  </si>
  <si>
    <t>063505</t>
  </si>
  <si>
    <t>山形電波工高</t>
  </si>
  <si>
    <t>ﾔﾏｶﾞﾀﾃﾞﾝﾊﾟｺｳｷﾞｮｳｺｳｺｳ</t>
  </si>
  <si>
    <t>063506</t>
  </si>
  <si>
    <t>山本学園高</t>
  </si>
  <si>
    <t>ﾔﾏﾓﾄｶﾞｸｴﾝｺｳｺｳ</t>
  </si>
  <si>
    <t>063507</t>
  </si>
  <si>
    <t>東海大山形高</t>
  </si>
  <si>
    <t>ﾄｳｶｲﾀﾞｲｶﾞｸﾔﾏｶﾞﾀｺｳｺｳ</t>
  </si>
  <si>
    <t>063126</t>
  </si>
  <si>
    <t>063118</t>
  </si>
  <si>
    <t>村山産高</t>
  </si>
  <si>
    <t>ｹﾝﾘﾂﾑﾗﾔﾏｻﾝｷﾞｮｳｺｳｺｳ</t>
  </si>
  <si>
    <t>北村山高</t>
  </si>
  <si>
    <t>ｷﾀﾑﾗﾔﾏｺｳｺｳ</t>
  </si>
  <si>
    <t>063123</t>
  </si>
  <si>
    <t>神室産高</t>
  </si>
  <si>
    <t>ｼﾝｼﾞｮｳｶﾑﾛｻﾝｷﾞｮｳｺｳｺｳ</t>
  </si>
  <si>
    <t>063122</t>
  </si>
  <si>
    <t>新庄南高</t>
  </si>
  <si>
    <t>ｼﾝｼﾞｮｳﾐﾅﾐｺｳｺｳ</t>
  </si>
  <si>
    <t>063121</t>
  </si>
  <si>
    <t>新庄北高</t>
  </si>
  <si>
    <t>ｼﾝｼﾞｮｳｷﾀｺｳｺｳ</t>
  </si>
  <si>
    <t>063508</t>
  </si>
  <si>
    <t>新庄東高</t>
  </si>
  <si>
    <t>ｼﾝｼﾞｮｳﾋｶﾞｼｺｳｺｳ</t>
  </si>
  <si>
    <t>063117</t>
  </si>
  <si>
    <t>064123</t>
  </si>
  <si>
    <t>新庄北高定</t>
    <rPh sb="0" eb="2">
      <t>シンジョウ</t>
    </rPh>
    <rPh sb="2" eb="3">
      <t>キタ</t>
    </rPh>
    <rPh sb="4" eb="5">
      <t>サダム</t>
    </rPh>
    <phoneticPr fontId="2"/>
  </si>
  <si>
    <t>ｼﾝｼﾞｮｳｷﾀﾃｲｼﾞｾｲｺｳｺｳ</t>
  </si>
  <si>
    <t>063127</t>
  </si>
  <si>
    <t>米沢興譲館高</t>
  </si>
  <si>
    <t>ﾖﾈｻﾞﾜｺｳｼﾞｮｳｶﾝｺｳｺｳ</t>
  </si>
  <si>
    <t>063128</t>
  </si>
  <si>
    <t>米沢東高</t>
  </si>
  <si>
    <t>ﾖﾈｻﾞﾜﾋｶﾞｼｺｳｺｳ</t>
  </si>
  <si>
    <t>063509</t>
  </si>
  <si>
    <t>九里学園高</t>
  </si>
  <si>
    <t>ｸﾉﾘｶﾞｸｴﾝｺｳｺｳ</t>
  </si>
  <si>
    <t>063131</t>
  </si>
  <si>
    <t>置賜農高</t>
  </si>
  <si>
    <t>ｵｷﾀﾏﾉｳｷﾞｮｳｺｳｺｳ</t>
  </si>
  <si>
    <t>南陽高</t>
  </si>
  <si>
    <t>ﾅﾝﾖｳｺｳｺｳ</t>
  </si>
  <si>
    <t>063133</t>
  </si>
  <si>
    <t>高畠高</t>
  </si>
  <si>
    <t>ﾀｶﾊﾀｺｳｺｳ</t>
  </si>
  <si>
    <t>063135</t>
  </si>
  <si>
    <t>長井高</t>
  </si>
  <si>
    <t>ﾅｶﾞｲｺｳｺｳ</t>
  </si>
  <si>
    <t>063136</t>
  </si>
  <si>
    <t>長井工高</t>
  </si>
  <si>
    <t>ﾅｶﾞｲｺｳｷﾞｮｳｺｳｺｳ</t>
  </si>
  <si>
    <t>063138</t>
  </si>
  <si>
    <t>小国高</t>
  </si>
  <si>
    <t>ｵｸﾞﾆｺｳｺｳ</t>
  </si>
  <si>
    <t>063130</t>
  </si>
  <si>
    <t>米沢商高</t>
  </si>
  <si>
    <t>ﾖﾈｻﾞﾜｼｮｳｷﾞｮｳｺｳｺｳ</t>
  </si>
  <si>
    <t>063510</t>
  </si>
  <si>
    <t>米沢中央高</t>
  </si>
  <si>
    <t>ﾖﾈｻﾞﾜﾁｭｳｵｳｺｳｺｳ</t>
  </si>
  <si>
    <t>063137</t>
  </si>
  <si>
    <t>荒砥高</t>
  </si>
  <si>
    <t>ｱﾗﾄｺｳｺｳ</t>
  </si>
  <si>
    <t>063129</t>
  </si>
  <si>
    <t>米沢工高</t>
  </si>
  <si>
    <t>ﾖﾈｻﾞﾜｺｳｷﾞｮｳｺｳｺｳ</t>
  </si>
  <si>
    <t>063139</t>
  </si>
  <si>
    <t>鶴岡南高</t>
  </si>
  <si>
    <t>ﾂﾙｵｶﾐﾅﾐｺｳｺｳ</t>
  </si>
  <si>
    <t>鶴岡中央高</t>
  </si>
  <si>
    <t>ﾂﾙｵｶﾁｭｳｵｳｺｳｺｳ</t>
  </si>
  <si>
    <t>063141</t>
  </si>
  <si>
    <t>鶴岡工高</t>
  </si>
  <si>
    <t>ﾂﾙｵｶｺｳｷﾞｮｳｺｳｺｳ</t>
  </si>
  <si>
    <t>063147</t>
  </si>
  <si>
    <t>加茂水産高</t>
  </si>
  <si>
    <t>ｶﾓｽｲｻﾝｺｳｺｳ</t>
  </si>
  <si>
    <t>063144</t>
  </si>
  <si>
    <t>庄内総合高</t>
  </si>
  <si>
    <t>ｼｮｳﾅｲｿｳｺﾞｳｺｳｺｳ</t>
  </si>
  <si>
    <t>063513</t>
  </si>
  <si>
    <t>鶴岡東高</t>
  </si>
  <si>
    <t>ﾂﾙｵｶﾋｶﾞｼｺｳｺｳ</t>
  </si>
  <si>
    <t>063091</t>
  </si>
  <si>
    <t>鶴岡高専</t>
  </si>
  <si>
    <t>ﾂﾙｵｶｺｳｾﾝ</t>
  </si>
  <si>
    <t>064125</t>
  </si>
  <si>
    <t>鶴岡南高通</t>
    <rPh sb="0" eb="2">
      <t>ツルオカ</t>
    </rPh>
    <rPh sb="2" eb="3">
      <t>ミナミ</t>
    </rPh>
    <rPh sb="3" eb="4">
      <t>コウ</t>
    </rPh>
    <rPh sb="4" eb="5">
      <t>ツウ</t>
    </rPh>
    <phoneticPr fontId="2"/>
  </si>
  <si>
    <t>ﾂﾙｵｶﾐﾅﾐﾂｳｼﾝｾｲｺｳｺｳ</t>
  </si>
  <si>
    <t>063155</t>
  </si>
  <si>
    <t>遊佐高</t>
  </si>
  <si>
    <t>ﾕｻﾞｺｳｺｳ</t>
  </si>
  <si>
    <t>063153</t>
  </si>
  <si>
    <t>酒田光陵高</t>
  </si>
  <si>
    <t>ｻｶﾀｺｳﾘｮｳｺｳｺｳ</t>
  </si>
  <si>
    <t>063150</t>
  </si>
  <si>
    <t>酒田西高</t>
  </si>
  <si>
    <t>ｻｶﾀﾆｼｺｳｺｳ</t>
  </si>
  <si>
    <t>063149</t>
  </si>
  <si>
    <t>酒田東高</t>
  </si>
  <si>
    <t>ｻｶﾀﾋｶﾞｼｺｳｺｳ</t>
  </si>
  <si>
    <t>063515</t>
  </si>
  <si>
    <t>酒田南高</t>
  </si>
  <si>
    <t>ｻｶﾀﾐﾅﾐｺｳｺｳ</t>
  </si>
  <si>
    <t>063514</t>
  </si>
  <si>
    <t>天真学園高</t>
  </si>
  <si>
    <t>ﾃﾝｼﾝｶﾞｸｴﾝｺｳｺｳ</t>
  </si>
  <si>
    <t>酒田西高定</t>
    <rPh sb="1" eb="2">
      <t>タ</t>
    </rPh>
    <rPh sb="3" eb="4">
      <t>コウ</t>
    </rPh>
    <phoneticPr fontId="2"/>
  </si>
  <si>
    <t>064124</t>
  </si>
  <si>
    <t>米沢工高定</t>
    <rPh sb="0" eb="2">
      <t>ヨネザワ</t>
    </rPh>
    <rPh sb="3" eb="4">
      <t>コウ</t>
    </rPh>
    <phoneticPr fontId="2"/>
  </si>
  <si>
    <t>ﾖﾈｻﾞﾜｺｳｷﾞｮｳﾃｲｼﾞｾｲｺｳｺｳ</t>
  </si>
  <si>
    <t>064121</t>
  </si>
  <si>
    <t>ｶｼﾞｮｳｶﾞｸｴﾝｺｳｺｳ</t>
  </si>
  <si>
    <t>064122</t>
  </si>
  <si>
    <t>霞城学園高IV</t>
    <rPh sb="2" eb="4">
      <t>ガクエン</t>
    </rPh>
    <rPh sb="4" eb="5">
      <t>コウ</t>
    </rPh>
    <phoneticPr fontId="2"/>
  </si>
  <si>
    <t>ｶｼﾞｮｳｶﾞｸｴﾝﾖﾝﾌﾞｺｳｺｳ</t>
  </si>
  <si>
    <t>065247</t>
  </si>
  <si>
    <t>米沢一中</t>
  </si>
  <si>
    <t>ﾖﾈｻﾞﾜｼﾘﾂﾀﾞｲｲﾁﾁｭｳｶﾞｯｺｳ</t>
  </si>
  <si>
    <t>065248</t>
  </si>
  <si>
    <t>米沢二中</t>
  </si>
  <si>
    <t>ﾖﾈｻﾞﾜｼﾘﾂﾀﾞｲﾆﾁｭｳｶﾞｯｺｳ</t>
  </si>
  <si>
    <t>065249</t>
  </si>
  <si>
    <t>米沢三中</t>
  </si>
  <si>
    <t>ﾖﾈｻﾞﾜｼﾘﾂﾀﾞｲｻﾝﾁｭｳｶﾞｯｺｳ</t>
  </si>
  <si>
    <t>065250</t>
  </si>
  <si>
    <t>米沢四中</t>
  </si>
  <si>
    <t>ﾖﾈｻﾞﾜｼﾘﾂﾀﾞｲﾖﾝﾁｭｳｶﾞｯｺｳ</t>
  </si>
  <si>
    <t>065251</t>
  </si>
  <si>
    <t>米沢五中</t>
  </si>
  <si>
    <t>ﾖﾈｻﾞﾜｼﾘﾂﾀﾞｲｺﾞﾁｭｳｶﾞｯｺｳ</t>
  </si>
  <si>
    <t>065252</t>
  </si>
  <si>
    <t>米沢六中</t>
  </si>
  <si>
    <t>ﾖﾈｻﾞﾜｼﾘﾂﾀﾞｲﾛｸﾁｭｳｶﾞｯｺｳ</t>
  </si>
  <si>
    <t>065253</t>
  </si>
  <si>
    <t>ﾖﾈｻﾞﾜｼﾘﾂﾐﾅﾐﾊﾗﾁｭｳｶﾞｯｺｳ</t>
  </si>
  <si>
    <t>065256</t>
  </si>
  <si>
    <t>065254</t>
  </si>
  <si>
    <t>ﾅﾝﾖｳｼﾘﾂｱｶﾕﾁｭｳｶﾞｯｺｳ</t>
  </si>
  <si>
    <t>065259</t>
  </si>
  <si>
    <t>川西中</t>
  </si>
  <si>
    <t>ｶﾜﾆｼﾁｮｳﾘﾂｶﾜﾆｼﾁｭｳｶﾞｯｺｳ</t>
  </si>
  <si>
    <t>065258</t>
  </si>
  <si>
    <t>065257</t>
  </si>
  <si>
    <t>065255</t>
  </si>
  <si>
    <t>ﾅﾝﾖｳｼﾘﾂﾐﾔｳﾁﾁｭｳｶﾞｯｺｳ</t>
  </si>
  <si>
    <t>065260</t>
  </si>
  <si>
    <t>長井南中</t>
  </si>
  <si>
    <t>ﾅｶﾞｲｼﾘﾂﾅｶﾞｲﾐﾅﾐﾁｭｳｶﾞｯｺｳ</t>
  </si>
  <si>
    <t>065261</t>
  </si>
  <si>
    <t>長井北中</t>
  </si>
  <si>
    <t>ﾅｶﾞｲｼﾘﾂﾅｶﾞｲｷﾀﾁｭｳｶﾞｯｺｳ</t>
  </si>
  <si>
    <t>065265</t>
  </si>
  <si>
    <t>飯豊中</t>
  </si>
  <si>
    <t>ｲｲﾃﾞﾁｮｳﾘﾂｲｲﾃﾞﾁｭｳｶﾞｯｺｳ</t>
  </si>
  <si>
    <t>065263</t>
  </si>
  <si>
    <t>小国中</t>
  </si>
  <si>
    <t>ｵｸﾞﾆﾁｮｳﾘﾂｵｸﾞﾆﾁｭｳｶﾞｯｺｳ</t>
  </si>
  <si>
    <t>065262</t>
  </si>
  <si>
    <t>ｵｸﾞﾆﾁｮｳﾘﾂｶﾉﾐｽﾞﾁｭｳｶﾞｯｺｳ</t>
  </si>
  <si>
    <t>065217</t>
  </si>
  <si>
    <t>上山南中</t>
  </si>
  <si>
    <t>ｶﾐﾉﾔﾏｼﾘﾂﾐﾅﾐﾁｭｳｶﾞｯｺｳ</t>
  </si>
  <si>
    <t>065218</t>
  </si>
  <si>
    <t>上山北中</t>
  </si>
  <si>
    <t>ｶﾐﾉﾔﾏｼﾘﾂｷﾀﾁｭｳｶﾞｯｺｳ</t>
  </si>
  <si>
    <t>065219</t>
  </si>
  <si>
    <t>ｶﾐﾉﾔﾏｼﾘﾂﾐﾔｶﾜﾁｭｳｶﾞｯｺｳ</t>
  </si>
  <si>
    <t>065201</t>
  </si>
  <si>
    <t>山形一中</t>
  </si>
  <si>
    <t>ﾔﾏｶﾞﾀｼﾘﾂﾀﾞｲｲﾁ</t>
  </si>
  <si>
    <t>065202</t>
  </si>
  <si>
    <t>山形二中</t>
  </si>
  <si>
    <t>ﾔﾏｶﾞﾀｼﾘﾂﾀﾞｲﾆﾁｭｳｶﾞｯｺｳ</t>
  </si>
  <si>
    <t>065203</t>
  </si>
  <si>
    <t>山形三中</t>
  </si>
  <si>
    <t>ﾔﾏｶﾞﾀｼﾘｯﾀﾞｲｻﾝﾁｭｳｶﾞｯｺｳ</t>
  </si>
  <si>
    <t>065204</t>
  </si>
  <si>
    <t>山形四中</t>
  </si>
  <si>
    <t>ﾔﾏｶﾞﾀｼﾘﾂﾀﾞｲﾖﾝﾁｭｳｶﾞｯｺｳ</t>
  </si>
  <si>
    <t>065205</t>
  </si>
  <si>
    <t>山形五中</t>
  </si>
  <si>
    <t>ﾔﾏｶﾞﾀｼﾘﾂﾀﾞｲｺﾞﾁｭｳｶﾞｯｺｳ</t>
  </si>
  <si>
    <t>065206</t>
  </si>
  <si>
    <t>山形六中</t>
  </si>
  <si>
    <t>ﾔﾏｶﾞﾀｼﾘﾂﾀﾞｲﾛｸﾁｭｳｶﾞｯｺｳ</t>
  </si>
  <si>
    <t>065207</t>
  </si>
  <si>
    <t>山形七中</t>
  </si>
  <si>
    <t>ﾔﾏｶﾞﾀｼﾘﾂﾀﾞｲｼﾁﾁｭｳｶﾞｯｺｳ</t>
  </si>
  <si>
    <t>065209</t>
  </si>
  <si>
    <t>山形十中</t>
  </si>
  <si>
    <t>ﾔﾏｶﾞﾀｼﾘﾂﾀﾞｲｼﾞｭｳﾁｭｩｶﾞｯｺｳ</t>
  </si>
  <si>
    <t>065210</t>
  </si>
  <si>
    <t>ﾔﾏｶﾞﾀｼﾘﾂｶﾅｲﾁｭｳｶﾞｯｺｳ</t>
  </si>
  <si>
    <t>065212</t>
  </si>
  <si>
    <t>ﾔﾏｶﾞﾀｼﾘﾂﾔﾏﾃﾞﾗﾁｭｳｶﾞｯｺｳ</t>
  </si>
  <si>
    <t>065213</t>
  </si>
  <si>
    <t>ﾔﾏｶﾞﾀｼﾘﾂｻﾞｵｳﾀﾞｲｲﾁﾁｭｳｶﾞｯｺｳ</t>
  </si>
  <si>
    <t>065214</t>
  </si>
  <si>
    <t>ﾔﾏｶﾞﾀｼﾘﾂｻﾞｵｳﾀﾞｲﾆﾁｭｳｶﾞｯｺｳ</t>
  </si>
  <si>
    <t>065215</t>
  </si>
  <si>
    <t>山形大附中</t>
  </si>
  <si>
    <t>ﾔﾏｶﾞﾀﾀﾞｲｶﾞｸﾌｿﾞｸﾁｭｳｶﾞｯｺｳ</t>
  </si>
  <si>
    <t>065220</t>
  </si>
  <si>
    <t>天童二中</t>
  </si>
  <si>
    <t>ﾃﾝﾄﾞｳｼﾘﾂﾀﾞｲﾆﾁｭｳｶﾞｯｺｳ</t>
  </si>
  <si>
    <t>065221</t>
  </si>
  <si>
    <t>天童三中</t>
  </si>
  <si>
    <t>ﾃﾝﾄﾞｳｼﾘﾂﾀﾞｲｻﾝﾁｭｳｶﾞｯｺｳ</t>
  </si>
  <si>
    <t>065222</t>
  </si>
  <si>
    <t>天童四中</t>
  </si>
  <si>
    <t>ﾃﾝﾄﾞｳｼﾘﾂﾀﾞｲﾖﾝﾁｭｳｶﾞｯｺｳ</t>
  </si>
  <si>
    <t>065223</t>
  </si>
  <si>
    <t>山辺中</t>
  </si>
  <si>
    <t>ﾔﾏﾉﾍﾞﾁｮｳﾘﾂﾔﾏﾉﾍﾞﾁｭｳｶﾞｯｺｳ</t>
  </si>
  <si>
    <t>065224</t>
  </si>
  <si>
    <t>中山中</t>
  </si>
  <si>
    <t>ﾅｶﾔﾏﾁｮｳﾘﾂﾅｶﾔﾏﾁｭｳｶﾞｯｺｳ</t>
  </si>
  <si>
    <t>065225</t>
  </si>
  <si>
    <t>ｻｶﾞｴｼﾘﾂﾘｮｳﾄｳﾁｭｳｶﾞｯｺｳ</t>
  </si>
  <si>
    <t>065226</t>
  </si>
  <si>
    <t>ｻｶﾞｴｼﾘﾂﾘｮｳﾅﾝﾁｭｳｶﾞｯｺｳ</t>
  </si>
  <si>
    <t>065227</t>
  </si>
  <si>
    <t>ｻｶﾞｴｼﾘﾂﾘｮｳｾｲﾁｭｳｶﾞｯｺｳ</t>
  </si>
  <si>
    <t>065228</t>
  </si>
  <si>
    <t>河北中</t>
  </si>
  <si>
    <t>ｶﾎｸﾁｮｳﾘﾂｶﾎｸﾁｭｳｶﾞｯｺｳ</t>
  </si>
  <si>
    <t>065230</t>
  </si>
  <si>
    <t>大江中</t>
  </si>
  <si>
    <t>ｵｵｴﾁｮｳﾘﾂｵｵｴﾁｭｳｶﾞｯｺｳ</t>
  </si>
  <si>
    <t>065231</t>
  </si>
  <si>
    <t>ﾑﾗﾔﾏｼﾘﾂﾀﾃｵｶﾁｭｳｶﾞｯｺｳ</t>
  </si>
  <si>
    <t>065232</t>
  </si>
  <si>
    <t>ﾑﾗﾔﾏｼﾘﾂﾊﾔﾏﾁｭｳｶﾞｯｺｳ</t>
  </si>
  <si>
    <t>065233</t>
  </si>
  <si>
    <t>東根一中</t>
  </si>
  <si>
    <t>ﾋｶﾞｼﾈｼﾘﾂﾀﾞｲｲﾁﾁｭｳｶﾞｯｺｳ</t>
  </si>
  <si>
    <t>065234</t>
  </si>
  <si>
    <t>ﾋｶﾞｼﾈｼﾘﾂﾀﾞｲﾆﾁｭｳｶﾞｯｺｳ</t>
  </si>
  <si>
    <t>065236</t>
  </si>
  <si>
    <t>ﾋｶﾞｼﾈｼﾘﾂｼﾞﾝﾏﾁﾁｭｳｶﾞｯｺｳ</t>
  </si>
  <si>
    <t>065237</t>
  </si>
  <si>
    <t>ｵﾊﾞﾅｻﾞﾜｼﾘﾂﾌｸﾊﾗﾁｭｳｶﾞｯｺｳ</t>
  </si>
  <si>
    <t>065238</t>
  </si>
  <si>
    <t>尾花沢中</t>
  </si>
  <si>
    <t>ｵﾊﾞﾅｻﾞﾜｼﾘﾂｵﾊﾞﾅｻﾞﾜﾁｭｳｶﾞｯｺｳ</t>
  </si>
  <si>
    <t>065239</t>
  </si>
  <si>
    <t>ｵﾊﾞﾅｻﾞﾜｼﾘﾂﾀﾏﾉﾁｭｳｶﾞｯｺｳ</t>
  </si>
  <si>
    <t>065241</t>
  </si>
  <si>
    <t>大石田中</t>
  </si>
  <si>
    <t>ｵｵｲｼﾀﾞﾁｮｳﾘﾂｵｵｲｼﾀﾞﾁｭｳｶﾞｯｺｳ</t>
  </si>
  <si>
    <t>065235</t>
  </si>
  <si>
    <t>ﾋｶﾞｼﾈｼﾘﾂｵｵﾄﾐﾁｭｳｶﾞｯｺｳ</t>
  </si>
  <si>
    <t>065242</t>
  </si>
  <si>
    <t>新庄中</t>
  </si>
  <si>
    <t>ｼﾝｼﾞｮｳｼﾘﾂｼﾝｼﾞｮｳﾁｭｳｶﾞｯｺｳ</t>
  </si>
  <si>
    <t>065243</t>
  </si>
  <si>
    <t>ｼﾝｼﾞｮｳｼﾘﾂﾒｲﾘﾝﾁｭｳｶﾞｯｺｳ</t>
  </si>
  <si>
    <t>065244</t>
  </si>
  <si>
    <t>最上中</t>
  </si>
  <si>
    <t>ﾓｶﾞﾐﾁｮｳﾘﾂﾓｶﾞﾐﾁｭｳｶﾞｯｺｳ</t>
  </si>
  <si>
    <t>065246</t>
  </si>
  <si>
    <t>真室川中</t>
  </si>
  <si>
    <t>ﾏﾑﾛｶﾞﾜﾁｮｳﾘﾂﾏﾑﾛｶﾞﾜﾁｭｳｶﾞｯｺｳ</t>
  </si>
  <si>
    <t>065266</t>
  </si>
  <si>
    <t>鶴岡一中</t>
  </si>
  <si>
    <t>ﾂﾙｵｶｼﾘﾂﾂﾙｵｶﾀﾞｲｲﾁﾁｭｳｶﾞｯｺｳ</t>
  </si>
  <si>
    <t>065267</t>
  </si>
  <si>
    <t>鶴岡二中</t>
  </si>
  <si>
    <t>ﾂﾙｵｶｼﾘﾂﾂﾙｵｶﾀﾞｲﾆﾁｭｳｶﾞｯｺｳ</t>
  </si>
  <si>
    <t>065268</t>
  </si>
  <si>
    <t>鶴岡三中</t>
  </si>
  <si>
    <t>ﾂﾙｵｶｼﾘﾂﾂﾙｵｶﾀﾞｲｻﾝﾁｭｳｶﾞｯｺｳ</t>
  </si>
  <si>
    <t>065269</t>
  </si>
  <si>
    <t>鶴岡四中</t>
  </si>
  <si>
    <t>ﾂﾙｵｶｼﾘﾂﾂﾙｵｶﾀﾞｲﾖﾝﾁｭｳｶﾞｯｺｳ</t>
  </si>
  <si>
    <t>065270</t>
  </si>
  <si>
    <t>鶴岡五中</t>
  </si>
  <si>
    <t>ﾂﾙｵｶｼﾘﾂﾂﾙｵｶﾀﾞｲｺﾞﾁｭｳｶﾞｯｺｳ</t>
  </si>
  <si>
    <t>065271</t>
  </si>
  <si>
    <t>ﾂﾙｵｶｼﾘﾂﾄﾖｳﾗﾁｭｳｶﾞｯｺｳ</t>
  </si>
  <si>
    <t>065272</t>
  </si>
  <si>
    <t>ﾂﾙｵｶｼﾘﾂﾌｼﾞｼﾏﾁｭｳｶﾞｯｺｳ</t>
  </si>
  <si>
    <t>065280</t>
  </si>
  <si>
    <t>酒田一中</t>
  </si>
  <si>
    <t>ｻｶﾀｼﾘﾂﾀﾞｲｲﾁﾁｭｳｶﾞｯｺｳ</t>
  </si>
  <si>
    <t>065281</t>
  </si>
  <si>
    <t>酒田二中</t>
  </si>
  <si>
    <t>ｻｶﾀｼﾘﾂﾀﾞｲﾆﾁｭｳｶﾞｯｺｳ</t>
  </si>
  <si>
    <t>065282</t>
  </si>
  <si>
    <t>酒田三中</t>
  </si>
  <si>
    <t>ｻｶﾀｼﾘﾂﾀﾞｲｻﾝﾁｭｳｶﾞｯｺｳ</t>
  </si>
  <si>
    <t>065283</t>
  </si>
  <si>
    <t>酒田四中</t>
  </si>
  <si>
    <t>ｻｶﾀｼﾘﾂﾀﾞｲﾖﾝﾁｭｳｶﾞｯｺｳ</t>
  </si>
  <si>
    <t>065284</t>
  </si>
  <si>
    <t>酒田六中</t>
  </si>
  <si>
    <t>ｻｶﾀｼﾘﾂﾀﾞｲﾛｸﾁｭｳｶﾞｯｺｳ</t>
  </si>
  <si>
    <t>065286</t>
  </si>
  <si>
    <t>ｻｶﾀｼﾘﾂﾁｮｳｶｲﾔﾜﾀﾁｭｳｶﾞｯｺｳ</t>
  </si>
  <si>
    <t>065287</t>
  </si>
  <si>
    <t>ｻｶﾀｼﾘﾂﾄｳﾌﾞﾁｭｳｶﾞｯｺｳ</t>
  </si>
  <si>
    <t>065289</t>
  </si>
  <si>
    <t>遊佐中</t>
  </si>
  <si>
    <t>ﾕｻﾞﾁｮｳﾘﾂﾕｻﾞﾁｭｳｶﾞｯｺｳ</t>
  </si>
  <si>
    <t>065288</t>
  </si>
  <si>
    <t>ﾔﾏｶﾞﾀｹﾝﾘﾂｻｶﾀﾄｸﾍﾞﾂｼｴﾝｶﾞｯｺｳ</t>
  </si>
  <si>
    <t>065274</t>
  </si>
  <si>
    <t>ﾂﾙｵｶｼﾘﾂｸｼﾋﾞｷﾁｭｳｶﾞｯｺｳ</t>
  </si>
  <si>
    <t>065276</t>
  </si>
  <si>
    <t>ﾂﾙｵｶｼﾘﾂｱﾂﾐﾁｭｳｶﾞｯｺｳ</t>
  </si>
  <si>
    <t>065279</t>
  </si>
  <si>
    <t>ｼｮｳﾅｲﾁｮｳﾘﾂｱﾏﾙﾒﾁｭｳｶﾞｯｺｳ</t>
  </si>
  <si>
    <t>065277</t>
  </si>
  <si>
    <t>三川中</t>
  </si>
  <si>
    <t>ﾐｶﾜﾁｮｳﾘﾂﾐｶﾜﾁｭｳｶﾞｯｺｳ</t>
  </si>
  <si>
    <t>065278</t>
  </si>
  <si>
    <t>ｼｮｳﾅｲﾁｮｳﾘﾂﾀﾁｶﾜﾁｭｳｶﾞｯｺｳ</t>
  </si>
  <si>
    <t>065275</t>
  </si>
  <si>
    <t>ﾂﾙｵｶｼﾘﾂｱｻﾋﾁｭｳｶﾞｯｺｳ</t>
  </si>
  <si>
    <t>ﾔﾏｶﾞﾀｹﾝﾘﾂﾖﾈｻﾞﾜｼﾞｮｼﾀﾝｷﾀﾞｲｶﾞｸ</t>
  </si>
  <si>
    <t>063103</t>
  </si>
  <si>
    <t>山形西高</t>
  </si>
  <si>
    <t>ﾔﾏｶﾞﾀﾆｼｺｳｺｳ</t>
  </si>
  <si>
    <t>063104</t>
  </si>
  <si>
    <t>山形北高</t>
  </si>
  <si>
    <t>ﾔﾏｶﾞﾀｷﾀｺｳｺｳ</t>
  </si>
  <si>
    <t>063140</t>
  </si>
  <si>
    <t>鶴岡北高</t>
  </si>
  <si>
    <t>ﾂﾙｵｶｷﾀｺｳｺｳ</t>
  </si>
  <si>
    <t>065264</t>
  </si>
  <si>
    <t>065208</t>
  </si>
  <si>
    <t>山形九中</t>
  </si>
  <si>
    <t>ﾔﾏｶﾞﾀｼﾘﾂﾀﾞｲｸﾁｭｳｶﾞｯｺｳ</t>
  </si>
  <si>
    <t>065211</t>
  </si>
  <si>
    <t>ﾔﾏｶﾞﾀｼﾘﾂﾀｶﾀﾞﾃﾁｭｳｶﾞｯｺｳ</t>
  </si>
  <si>
    <t>065216</t>
  </si>
  <si>
    <t>山形聾中</t>
  </si>
  <si>
    <t>065229</t>
  </si>
  <si>
    <t>西川中</t>
  </si>
  <si>
    <t>ﾆｼｶﾜﾁｮｳﾘﾂﾆｼｶﾜﾁｭｳｶﾞｯｺｳ</t>
  </si>
  <si>
    <t>065240</t>
  </si>
  <si>
    <t>065245</t>
  </si>
  <si>
    <t>舟形中</t>
  </si>
  <si>
    <t>ﾌﾅｶﾞﾀﾁｮｳﾘﾂﾌﾅｶﾞﾀﾁｭｳｶﾞｯｺｳ</t>
  </si>
  <si>
    <t>065285</t>
  </si>
  <si>
    <t>ｻｶﾀｼﾘﾂﾄﾋﾞｼﾏﾁｭｳｶﾞｯｺｳ</t>
  </si>
  <si>
    <t>065273</t>
  </si>
  <si>
    <t>ﾂﾙｵｶｼﾘﾂﾊｸﾞﾛﾁｭｳｶﾞｯｺｳ</t>
  </si>
  <si>
    <t>KC</t>
    <phoneticPr fontId="1"/>
  </si>
  <si>
    <t>申込み所属</t>
    <rPh sb="0" eb="2">
      <t>モウシコ</t>
    </rPh>
    <rPh sb="3" eb="5">
      <t>ショゾク</t>
    </rPh>
    <phoneticPr fontId="1"/>
  </si>
  <si>
    <t>所属略称</t>
    <rPh sb="0" eb="2">
      <t>ショゾク</t>
    </rPh>
    <rPh sb="2" eb="4">
      <t>リャクショウ</t>
    </rPh>
    <phoneticPr fontId="1"/>
  </si>
  <si>
    <t>MC</t>
  </si>
  <si>
    <t>MC</t>
    <phoneticPr fontId="1"/>
  </si>
  <si>
    <t>X1</t>
    <phoneticPr fontId="1"/>
  </si>
  <si>
    <t>種目(申込)</t>
    <rPh sb="0" eb="2">
      <t>シュモク</t>
    </rPh>
    <rPh sb="3" eb="5">
      <t>モウシコ</t>
    </rPh>
    <phoneticPr fontId="1"/>
  </si>
  <si>
    <t>ZK</t>
  </si>
  <si>
    <t>N2</t>
  </si>
  <si>
    <t>区分</t>
    <rPh sb="0" eb="2">
      <t>クブン</t>
    </rPh>
    <phoneticPr fontId="1"/>
  </si>
  <si>
    <t>一般</t>
    <rPh sb="0" eb="2">
      <t>イッパン</t>
    </rPh>
    <phoneticPr fontId="1"/>
  </si>
  <si>
    <t>大学</t>
    <rPh sb="0" eb="2">
      <t>ダイガク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</si>
  <si>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</si>
  <si>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</si>
  <si>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</si>
  <si>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区分性別</t>
    <rPh sb="0" eb="2">
      <t>クブン</t>
    </rPh>
    <rPh sb="2" eb="4">
      <t>セイベツ</t>
    </rPh>
    <phoneticPr fontId="1"/>
  </si>
  <si>
    <t>一般男</t>
    <rPh sb="0" eb="2">
      <t>イッパン</t>
    </rPh>
    <rPh sb="2" eb="3">
      <t>オトコ</t>
    </rPh>
    <phoneticPr fontId="1"/>
  </si>
  <si>
    <t>大学男</t>
    <rPh sb="0" eb="2">
      <t>ダイガク</t>
    </rPh>
    <rPh sb="2" eb="3">
      <t>オトコ</t>
    </rPh>
    <phoneticPr fontId="1"/>
  </si>
  <si>
    <t>高校男</t>
    <rPh sb="0" eb="2">
      <t>コウコウ</t>
    </rPh>
    <rPh sb="2" eb="3">
      <t>オトコ</t>
    </rPh>
    <phoneticPr fontId="1"/>
  </si>
  <si>
    <t>中学男</t>
    <rPh sb="0" eb="2">
      <t>チュウガク</t>
    </rPh>
    <rPh sb="2" eb="3">
      <t>オトコ</t>
    </rPh>
    <phoneticPr fontId="1"/>
  </si>
  <si>
    <t>小学男</t>
    <rPh sb="0" eb="2">
      <t>ショウガク</t>
    </rPh>
    <rPh sb="2" eb="3">
      <t>オトコ</t>
    </rPh>
    <phoneticPr fontId="1"/>
  </si>
  <si>
    <t>一般女</t>
    <rPh sb="0" eb="2">
      <t>イッパン</t>
    </rPh>
    <rPh sb="2" eb="3">
      <t>オンナ</t>
    </rPh>
    <phoneticPr fontId="1"/>
  </si>
  <si>
    <t>大学女</t>
    <rPh sb="0" eb="2">
      <t>ダイガク</t>
    </rPh>
    <rPh sb="2" eb="3">
      <t>オンナ</t>
    </rPh>
    <phoneticPr fontId="1"/>
  </si>
  <si>
    <t>高校女</t>
    <rPh sb="0" eb="2">
      <t>コウコウ</t>
    </rPh>
    <rPh sb="2" eb="3">
      <t>オンナ</t>
    </rPh>
    <phoneticPr fontId="1"/>
  </si>
  <si>
    <t>中学女</t>
    <rPh sb="0" eb="2">
      <t>チュウガク</t>
    </rPh>
    <rPh sb="2" eb="3">
      <t>オンナ</t>
    </rPh>
    <phoneticPr fontId="1"/>
  </si>
  <si>
    <t>小学女</t>
    <rPh sb="0" eb="2">
      <t>ショウガク</t>
    </rPh>
    <rPh sb="2" eb="3">
      <t>オンナ</t>
    </rPh>
    <phoneticPr fontId="1"/>
  </si>
  <si>
    <t>種目名カナ</t>
  </si>
  <si>
    <t>正式種目名</t>
  </si>
  <si>
    <t>種目名</t>
  </si>
  <si>
    <t>単位</t>
  </si>
  <si>
    <t>60ﾒｰﾄﾙ</t>
  </si>
  <si>
    <t>６０ｍ</t>
  </si>
  <si>
    <t xml:space="preserve"> 0-sec</t>
  </si>
  <si>
    <t>100ﾒｰﾄﾙ</t>
  </si>
  <si>
    <t>１００ｍ</t>
  </si>
  <si>
    <t>200ﾒｰﾄﾙ</t>
  </si>
  <si>
    <t>２００ｍ</t>
  </si>
  <si>
    <t>300ﾒｰﾄﾙ</t>
  </si>
  <si>
    <t>３００ｍ</t>
  </si>
  <si>
    <t>400ﾒｰﾄﾙ</t>
  </si>
  <si>
    <t>４００ｍ</t>
  </si>
  <si>
    <t>800ﾒｰﾄﾙ</t>
  </si>
  <si>
    <t>８００ｍ</t>
  </si>
  <si>
    <t>1000ﾒｰﾄﾙ</t>
  </si>
  <si>
    <t>１０００ｍ</t>
  </si>
  <si>
    <t>1500ﾒｰﾄﾙ</t>
  </si>
  <si>
    <t>１５００ｍ</t>
  </si>
  <si>
    <t>2000ﾒｰﾄﾙ</t>
  </si>
  <si>
    <t>２０００ｍ</t>
  </si>
  <si>
    <t>3000ﾒｰﾄﾙ</t>
  </si>
  <si>
    <t>３０００ｍ</t>
  </si>
  <si>
    <t>5000ﾒｰﾄﾙ</t>
  </si>
  <si>
    <t>５０００ｍ</t>
  </si>
  <si>
    <t>10000ﾒｰﾄﾙ</t>
  </si>
  <si>
    <t>１００００ｍ</t>
  </si>
  <si>
    <t>ﾀﾞﾝｼﾁｭｳｶﾞｸ 100mH (0.762m)</t>
  </si>
  <si>
    <t>男中１００ｍＨ(0.762m)</t>
  </si>
  <si>
    <t>１００ｍＨ(0.762m)</t>
  </si>
  <si>
    <t>ﾀﾞﾝｼﾁｭｳｶﾞｸ 110mH (0.914m)</t>
  </si>
  <si>
    <t>男中１１０ｍＨ(0.914m)</t>
  </si>
  <si>
    <t>１１０ｍＨ(0.914m)</t>
  </si>
  <si>
    <t>ﾀﾞﾝｼｺｳｺｳ 110mJH (0.991m)</t>
  </si>
  <si>
    <t>男高１１０ｍＪＨ(0.991m)</t>
  </si>
  <si>
    <t>１１０ｍＨ(0.991m)</t>
  </si>
  <si>
    <t>ﾀﾞﾝｼ 110mH (1.067m)</t>
  </si>
  <si>
    <t>男１１０ｍＨ(1.067m)</t>
  </si>
  <si>
    <t>１１０ｍＨ(1.067m)</t>
  </si>
  <si>
    <t>ﾀﾞﾝｼ 200mH (0.762m)</t>
  </si>
  <si>
    <t>男２００ｍＨ(0.762m)</t>
  </si>
  <si>
    <t>２００ｍＨ(0.762m)</t>
  </si>
  <si>
    <t>ﾀﾞﾝｼ 400mH (0.762m)</t>
  </si>
  <si>
    <t>男４００ｍＨ(0.762m)</t>
  </si>
  <si>
    <t>４００ｍＨ(0.762m)</t>
  </si>
  <si>
    <t>ﾀﾞﾝｼ 400mH (0.914m)</t>
  </si>
  <si>
    <t>男４００ｍＨ(0.914m)</t>
  </si>
  <si>
    <t>４００ｍＨ(0.914m)</t>
  </si>
  <si>
    <t>ｼﾞｮｼﾁｭｳｶﾞｸ 80mH (0.762m)</t>
  </si>
  <si>
    <t>女中８０ｍＨ</t>
  </si>
  <si>
    <t>８０ｍＨ(0.762m)</t>
  </si>
  <si>
    <t>ｼﾞｮｼﾁｭｳｶﾞｸ 100mH (0.762m)</t>
  </si>
  <si>
    <t>女中１００ｍＨ(0.762m)</t>
  </si>
  <si>
    <t>ｼﾞｮｼ 80mH (0.762m)</t>
  </si>
  <si>
    <t>女８０ｍＨ(0.762m)</t>
  </si>
  <si>
    <t>ｼﾞｮｼ 200mH (0.762m)</t>
  </si>
  <si>
    <t>女２００ｍＨ(0.762m)</t>
  </si>
  <si>
    <t>ｼﾞｮｼ 400mH (0.762m)</t>
  </si>
  <si>
    <t>女４００ｍＨ(0.762m)</t>
  </si>
  <si>
    <t>1500mｼｮｳｶﾞｲ</t>
  </si>
  <si>
    <t>１５００ｍ障害</t>
  </si>
  <si>
    <t>１５００ｍＳＣ</t>
  </si>
  <si>
    <t>2000mｼｮｳｶﾞｲ</t>
  </si>
  <si>
    <t>２０００ｍ障害</t>
  </si>
  <si>
    <t>２０００ｍＳＣ</t>
  </si>
  <si>
    <t>3000mｼｮｳｶﾞｲ</t>
  </si>
  <si>
    <t>３０００ｍ障害(914mm)</t>
  </si>
  <si>
    <t>３０００ｍＳＣ</t>
  </si>
  <si>
    <t>３０００ｍ障害(762mm)</t>
  </si>
  <si>
    <t>3000mｷｮｳﾎ</t>
  </si>
  <si>
    <t>３０００ｍ競歩</t>
  </si>
  <si>
    <t>３０００ｍＷ</t>
  </si>
  <si>
    <t>5000mｷｮｳﾎ</t>
  </si>
  <si>
    <t>５０００ｍ競歩</t>
  </si>
  <si>
    <t>５０００ｍＷ</t>
  </si>
  <si>
    <t>10000mｷｮｳﾎ</t>
  </si>
  <si>
    <t>１００００ｍ競歩</t>
  </si>
  <si>
    <t>１００００ｍＷ</t>
  </si>
  <si>
    <t>20000mｷｮｳﾎ</t>
  </si>
  <si>
    <t>２００００ｍ競歩</t>
  </si>
  <si>
    <t>２００００ｍＷ</t>
  </si>
  <si>
    <t>30000mｷｮｳﾎ</t>
  </si>
  <si>
    <t>３００００ｍ競歩</t>
  </si>
  <si>
    <t>３００００ｍＷ</t>
  </si>
  <si>
    <t>50000mｷｮｳﾎ</t>
  </si>
  <si>
    <t>５００００ｍ競歩</t>
  </si>
  <si>
    <t>５００００ｍＷ</t>
  </si>
  <si>
    <t>2ｼﾞｶﾝｷｮｳﾎ</t>
  </si>
  <si>
    <t>２時間競歩</t>
  </si>
  <si>
    <t>２時間Ｗ</t>
  </si>
  <si>
    <t>ﾊｼﾘﾀｶﾄﾋﾞ</t>
  </si>
  <si>
    <t>走高跳</t>
  </si>
  <si>
    <t xml:space="preserve"> 1-Ｍ</t>
  </si>
  <si>
    <t>ﾎﾞｳﾀｶﾄﾋﾞ</t>
  </si>
  <si>
    <t>棒高跳</t>
  </si>
  <si>
    <t>ﾊｼﾘﾊﾊﾞﾄﾋﾞ</t>
  </si>
  <si>
    <t>走幅跳</t>
  </si>
  <si>
    <t>ｻﾝﾀﾞﾝﾄﾋﾞ</t>
  </si>
  <si>
    <t>三段跳</t>
  </si>
  <si>
    <t>ﾀﾞﾝｼ ﾎｳｶﾞﾝﾅｹﾞ(6.351kg)</t>
  </si>
  <si>
    <t>男砲丸投(6.351kg)</t>
  </si>
  <si>
    <t>砲丸投(6.351kg)</t>
  </si>
  <si>
    <t>ﾀﾞﾝｼ ﾎｳｶﾞﾝﾅｹﾞ(7.260kg)</t>
  </si>
  <si>
    <t>男砲丸投(7.260kg)</t>
  </si>
  <si>
    <t>砲丸投(7.260kg)</t>
  </si>
  <si>
    <t>ﾀﾞﾝｼ ﾎｳｶﾞﾝﾅｹﾞ(6.000kg)</t>
  </si>
  <si>
    <t>男高Jr砲丸投(6.000kg)</t>
  </si>
  <si>
    <t>砲丸投(6.000kg)</t>
  </si>
  <si>
    <t>ﾀﾞﾝｼ ﾎｳｶﾞﾝﾅｹﾞ(5.000kg)</t>
  </si>
  <si>
    <t>男中ﾕｰｽ砲丸投(5.000kg)</t>
  </si>
  <si>
    <t>砲丸投(5.000kg)</t>
  </si>
  <si>
    <t>ｼﾞｮｼ ﾎｳｶﾞﾝﾅｹﾞ(4.000kg)</t>
  </si>
  <si>
    <t>女砲丸投(4.000kg)</t>
  </si>
  <si>
    <t>砲丸投(4.000kg)</t>
  </si>
  <si>
    <t>ｼﾞｮｼ ﾎｳｶﾞﾝﾅｹﾞ(2.721kg)</t>
  </si>
  <si>
    <t>女中砲丸投(2.721kg)</t>
  </si>
  <si>
    <t>砲丸投(2.721kg)</t>
  </si>
  <si>
    <t>ﾀﾞﾝｼ ｴﾝﾊﾞﾝﾅｹﾞ(2.000kg)</t>
  </si>
  <si>
    <t>男円盤投(2.000kg)</t>
  </si>
  <si>
    <t>円盤投(2.000kg)</t>
  </si>
  <si>
    <t>ﾀﾞﾝｼ ｴﾝﾊﾞﾝﾅｹﾞ(1.750kg)</t>
  </si>
  <si>
    <t>男高Jr円盤投(1.750kg)</t>
  </si>
  <si>
    <t>円盤投(1.750kg)</t>
  </si>
  <si>
    <t>ｼﾞｮｼ ｴﾝﾊﾞﾝﾅｹﾞ(1.000kg)</t>
  </si>
  <si>
    <t>女円盤投(1.000kg)</t>
  </si>
  <si>
    <t>円盤投(1.000kg)</t>
  </si>
  <si>
    <t>ﾀﾞﾝｼ ﾊﾝﾏｰﾅｹﾞ(7.260kg)</t>
  </si>
  <si>
    <t>男ハンマー投(7.260kg)</t>
  </si>
  <si>
    <t>ハンマー投(7.260kg)</t>
  </si>
  <si>
    <t>ﾀﾞﾝｼ ﾊﾝﾏｰﾅｹﾞ(6.351kg)</t>
  </si>
  <si>
    <t>男ハンマー投(6.351kg)</t>
  </si>
  <si>
    <t>ハンマー投(6.351kg)</t>
  </si>
  <si>
    <t>ﾀﾞﾝｼ ﾊﾝﾏｰﾅｹﾞ(6.000kg)</t>
  </si>
  <si>
    <t>男高Jrハンマー投(6.000kg)</t>
  </si>
  <si>
    <t>ハンマー投(6.000kg)</t>
  </si>
  <si>
    <t>ﾀﾞﾝｼ ﾔﾘﾅｹﾞ(0.800kg)</t>
  </si>
  <si>
    <t>男やり投(0.800kg)</t>
  </si>
  <si>
    <t>やり投(0.800kg)</t>
  </si>
  <si>
    <t>ｼﾞｮｼ ﾔﾘﾅｹﾞ(0.600kg)</t>
  </si>
  <si>
    <t>女やり投(0.600kg)</t>
  </si>
  <si>
    <t>やり投(0.600kg)</t>
  </si>
  <si>
    <t>ｼﾞｮｼ ﾊﾝﾏｰﾅｹﾞ(4.000kg)</t>
  </si>
  <si>
    <t>女ハンマー投(4.000kg)</t>
  </si>
  <si>
    <t>ハンマー投(4.000kg)</t>
  </si>
  <si>
    <t>ﾀﾞﾝｼ ｴﾝﾊﾞﾝﾅｹﾞ(1.500kg)</t>
  </si>
  <si>
    <t>男ﾕｰｽ円盤投(1.500kg)</t>
  </si>
  <si>
    <t>円盤投(1.500kg)</t>
  </si>
  <si>
    <t>ﾀﾞﾝｼ ﾊﾝﾏｰﾅｹﾞ(5.000kg)</t>
  </si>
  <si>
    <t>男ﾕｰｽハンマー投(5.000kg)</t>
  </si>
  <si>
    <t>ハンマー投(5.000kg)</t>
  </si>
  <si>
    <t>ﾀﾞﾝｼ ﾔﾘﾅｹﾞ(0.700kg)</t>
  </si>
  <si>
    <t>男ﾕｰｽやり投(0.700kg)</t>
  </si>
  <si>
    <t>やり投(0.700kg)</t>
  </si>
  <si>
    <t>ｼﾞｬﾍﾞﾘｯｸｽﾛｰ</t>
  </si>
  <si>
    <t>JOジャベリックスロー</t>
  </si>
  <si>
    <t>ﾄﾞｳﾛ 10ﾏｲﾙ ｷｮｳｿｳ</t>
  </si>
  <si>
    <t>道路１０マイル競走</t>
  </si>
  <si>
    <t>１０マイル</t>
  </si>
  <si>
    <t>ﾄﾞｳﾛ 10km ｷｮｳｿｳ</t>
  </si>
  <si>
    <t>道路１０ｋｍ競走</t>
  </si>
  <si>
    <t>１０ｋｍ</t>
  </si>
  <si>
    <t>ﾄﾞｳﾛ 20km ｷｮｳｿｳ</t>
  </si>
  <si>
    <t>道路２０ｋｍ競走</t>
  </si>
  <si>
    <t>２０ｋｍ</t>
  </si>
  <si>
    <t>ﾄﾞｳﾛ 30km ｷｮｳｿｳ</t>
  </si>
  <si>
    <t>道路３０ｋｍ競走</t>
  </si>
  <si>
    <t>３０ｋｍ</t>
  </si>
  <si>
    <t>ﾄﾞｳﾛ 35km ｷｮｳｿｳ</t>
  </si>
  <si>
    <t>道路３５ｋｍ競走</t>
  </si>
  <si>
    <t>３５ｋｍ</t>
  </si>
  <si>
    <t>ﾏﾗｿﾝ</t>
  </si>
  <si>
    <t>マラソン</t>
  </si>
  <si>
    <t>ﾊｰﾌﾏﾗｿﾝ</t>
  </si>
  <si>
    <t>ハーフマラソン</t>
  </si>
  <si>
    <t>ﾄﾞｳﾛ 5km ｷｮｳﾎ</t>
  </si>
  <si>
    <t>道路５ｋｍ競歩</t>
  </si>
  <si>
    <t>５ｋｍ競歩</t>
  </si>
  <si>
    <t>ﾄﾞｳﾛ 10km ｷｮｳﾎ</t>
  </si>
  <si>
    <t>道路１０ｋｍ競歩</t>
  </si>
  <si>
    <t>１０ｋｍ競歩</t>
  </si>
  <si>
    <t>ﾄﾞｳﾛ 15km ｷｮｳﾎ</t>
  </si>
  <si>
    <t>道路１５ｋｍ競歩</t>
  </si>
  <si>
    <t>１５ｋｍ競歩</t>
  </si>
  <si>
    <t>ﾄﾞｳﾛ 20km ｷｮｳﾎ</t>
  </si>
  <si>
    <t>道路２０ｋｍ競歩</t>
  </si>
  <si>
    <t>２０ｋｍ競歩</t>
  </si>
  <si>
    <t>ﾄﾞｳﾛ 30km ｷｮｳﾎ</t>
  </si>
  <si>
    <t>道路３０ｋｍ競歩</t>
  </si>
  <si>
    <t>３０ｋｍ競歩</t>
  </si>
  <si>
    <t>ﾄﾞｳﾛ 50km ｷｮｳﾎ</t>
  </si>
  <si>
    <t>道路５０ｋｍ競歩</t>
  </si>
  <si>
    <t>５０ｋｍ競歩</t>
  </si>
  <si>
    <t>ｸﾛｽｶﾝﾄﾘｰ 12km</t>
  </si>
  <si>
    <t>クロスカントリー12km</t>
  </si>
  <si>
    <t>ｸﾛｽｶﾝﾄﾘｰ (12km)</t>
  </si>
  <si>
    <t>ｸﾛｽｶﾝﾄﾘｰ 10km</t>
  </si>
  <si>
    <t>クロスカントリー10km</t>
  </si>
  <si>
    <t>ｸﾛｽｶﾝﾄﾘｰ (10km)</t>
  </si>
  <si>
    <t>ｸﾛｽｶﾝﾄﾘｰ 8km</t>
  </si>
  <si>
    <t>クロスカントリー8km</t>
  </si>
  <si>
    <t>ｸﾛｽｶﾝﾄﾘｰ (8km)</t>
  </si>
  <si>
    <t>ｸﾛｽｶﾝﾄﾘｰ 5km</t>
  </si>
  <si>
    <t>クロスカントリー5km</t>
  </si>
  <si>
    <t>ｸﾛｽｶﾝﾄﾘｰ (5km)</t>
  </si>
  <si>
    <t>ｸﾛｽｶﾝﾄﾘｰ 3km</t>
  </si>
  <si>
    <t>クロスカントリー3km</t>
  </si>
  <si>
    <t>ｸﾛｽｶﾝﾄﾘｰ (3km)</t>
  </si>
  <si>
    <t>ｸﾛｽｶﾝﾄﾘｰ ﾘﾚｰ</t>
  </si>
  <si>
    <t>クロスカントリーリレー</t>
  </si>
  <si>
    <t>ｸﾛｽｶﾝﾄﾘｰﾘﾚｰ</t>
  </si>
  <si>
    <t>ｴｷﾃﾞﾝ</t>
  </si>
  <si>
    <t>駅伝</t>
  </si>
  <si>
    <t>10ｼｭｷｮｳｷﾞ ｿｳｺﾞｳﾄｸﾃﾝ</t>
  </si>
  <si>
    <t>１０種競技総合得点</t>
  </si>
  <si>
    <t>十種競技</t>
  </si>
  <si>
    <t xml:space="preserve"> 3-pts</t>
  </si>
  <si>
    <t>7ｼｭｷｮｳｷﾞ ｿｳｺﾞｳﾄｸﾃﾝ</t>
  </si>
  <si>
    <t>７種競技総合得点</t>
  </si>
  <si>
    <t>七種競技</t>
  </si>
  <si>
    <t>ﾀﾞﾝｼ 5ｼｭｷｮｳｷﾞ ｿｳｺﾞｳﾄｸﾃﾝ</t>
  </si>
  <si>
    <t>男子５種競技総合得点</t>
  </si>
  <si>
    <t>五種競技</t>
  </si>
  <si>
    <t>ﾀﾞﾝｼ 3ｼｭｷｮｳｷﾞA ｿｳｺﾞｳﾄｸﾃﾝ</t>
  </si>
  <si>
    <t>男３種競技Ａ総合得点</t>
  </si>
  <si>
    <t>三種競技Ａ</t>
  </si>
  <si>
    <t>ﾀﾞﾝｼ 3ｼｭｷｮｳｷﾞB ｿｳｺﾞｳﾄｸﾃﾝ</t>
  </si>
  <si>
    <t>男３種競技Ｂ総合得点</t>
  </si>
  <si>
    <t>三種競技Ｂ</t>
  </si>
  <si>
    <t>ｼﾞｮｼ 3ｼｭｷｮｳｷﾞA ｿｳｺﾞｳﾄｸﾃﾝ</t>
  </si>
  <si>
    <t>女３種競技Ａ総合得点</t>
  </si>
  <si>
    <t>ｼﾞｮｼ 3ｼｭｷｮｳｷﾞB ｿｳｺﾞｳﾄｸﾃﾝ</t>
  </si>
  <si>
    <t>女３種競技Ｂ総合得点</t>
  </si>
  <si>
    <t>8ｼｭｷｮｳｷﾞ ｿｳｺﾞｳﾄｸﾃﾝ</t>
  </si>
  <si>
    <t>８種競技総合得点</t>
  </si>
  <si>
    <t>八種競技</t>
  </si>
  <si>
    <t>ｼﾞｭﾆｱｵﾘﾝﾋﾟｯｸ ﾀﾞﾝｼ ｺﾝｾｲｿｳｺﾞｳ</t>
  </si>
  <si>
    <t>JO男子混成総合得点</t>
  </si>
  <si>
    <t>混成総合得点</t>
  </si>
  <si>
    <t>ｼﾞｭﾆｱｵﾘﾝﾋﾟｯｸ ｼﾞｮｼ ｺﾝｾｲｿｳｺﾞｳ</t>
  </si>
  <si>
    <t>JO女子混成総合得点</t>
  </si>
  <si>
    <t>4ｼｭｷｮｳｷﾞｿｳｺﾞｳ</t>
  </si>
  <si>
    <t>男中４種競技総合得点</t>
  </si>
  <si>
    <t>四種競技</t>
  </si>
  <si>
    <t>女中４種競技総合得点</t>
  </si>
  <si>
    <t>ｼﾞｮｼ10ｼｭｷｮｳｷﾞ</t>
  </si>
  <si>
    <t>女10種競技総合得点</t>
  </si>
  <si>
    <t>4×100mﾘﾚｰ</t>
  </si>
  <si>
    <t>４×１００ｍ</t>
  </si>
  <si>
    <t>4×200mﾘﾚｰ</t>
  </si>
  <si>
    <t>４×２００ｍ</t>
  </si>
  <si>
    <t>4×400mﾘﾚｰ</t>
  </si>
  <si>
    <t>４×４００ｍ</t>
  </si>
  <si>
    <t>4×800mﾘﾚｰ</t>
  </si>
  <si>
    <t>４×８００ｍ</t>
  </si>
  <si>
    <t>4×1500mﾘﾚｰ</t>
  </si>
  <si>
    <t>４×１５００ｍ</t>
  </si>
  <si>
    <t>100m+200m+300m+400mﾘﾚｰ</t>
  </si>
  <si>
    <t>100m+200m+300m+400m</t>
  </si>
  <si>
    <t>100+200+300+400m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</si>
  <si>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</si>
  <si>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</si>
  <si>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</si>
  <si>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</si>
  <si>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</si>
  <si>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</si>
  <si>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</si>
  <si>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</si>
  <si>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</si>
  <si>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</si>
  <si>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</si>
  <si>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</si>
  <si>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031</t>
  </si>
  <si>
    <t>032</t>
  </si>
  <si>
    <t>033</t>
  </si>
  <si>
    <t>034</t>
  </si>
  <si>
    <t>035</t>
  </si>
  <si>
    <t>036</t>
  </si>
  <si>
    <t>037</t>
  </si>
  <si>
    <t>041</t>
  </si>
  <si>
    <t>042</t>
  </si>
  <si>
    <t>043</t>
  </si>
  <si>
    <t>044</t>
  </si>
  <si>
    <t>045</t>
  </si>
  <si>
    <t>046</t>
  </si>
  <si>
    <t>051</t>
  </si>
  <si>
    <t>052</t>
  </si>
  <si>
    <t>053</t>
  </si>
  <si>
    <t>054</t>
  </si>
  <si>
    <t>060</t>
  </si>
  <si>
    <t>061</t>
  </si>
  <si>
    <t>062</t>
  </si>
  <si>
    <t>063</t>
  </si>
  <si>
    <t>064</t>
  </si>
  <si>
    <t>065</t>
  </si>
  <si>
    <t>066</t>
  </si>
  <si>
    <t>071</t>
  </si>
  <si>
    <t>072</t>
  </si>
  <si>
    <t>073</t>
  </si>
  <si>
    <t>074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</si>
  <si>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</si>
  <si>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</si>
  <si>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</si>
  <si>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</si>
  <si>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</si>
  <si>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</si>
  <si>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</si>
  <si>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</si>
  <si>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</si>
  <si>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</si>
  <si>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</si>
  <si>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</si>
  <si>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</si>
  <si>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</si>
  <si>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</si>
  <si>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096</t>
  </si>
  <si>
    <t>097</t>
  </si>
  <si>
    <t>098</t>
  </si>
  <si>
    <t>099</t>
  </si>
  <si>
    <t>code</t>
    <phoneticPr fontId="1"/>
  </si>
  <si>
    <t>ｼﾞｮｼ 100mH (0.838m)</t>
    <phoneticPr fontId="1"/>
  </si>
  <si>
    <t>女１００ｍＨ(0.838m)</t>
    <phoneticPr fontId="1"/>
  </si>
  <si>
    <t>１００ｍＨ(0.838m)</t>
    <phoneticPr fontId="1"/>
  </si>
  <si>
    <t>種目</t>
    <rPh sb="0" eb="2">
      <t>シュモク</t>
    </rPh>
    <phoneticPr fontId="1"/>
  </si>
  <si>
    <t>種目略称</t>
    <rPh sb="0" eb="2">
      <t>シュモク</t>
    </rPh>
    <rPh sb="2" eb="4">
      <t>リャクショウ</t>
    </rPh>
    <phoneticPr fontId="1"/>
  </si>
  <si>
    <t>種目code</t>
    <rPh sb="0" eb="2">
      <t>シュモク</t>
    </rPh>
    <phoneticPr fontId="1"/>
  </si>
  <si>
    <t>種目code説明</t>
    <rPh sb="0" eb="2">
      <t>シュモク</t>
    </rPh>
    <rPh sb="6" eb="8">
      <t>セツメイ</t>
    </rPh>
    <phoneticPr fontId="1"/>
  </si>
  <si>
    <t>左3桁は種目code</t>
    <rPh sb="0" eb="1">
      <t>ヒダリ</t>
    </rPh>
    <rPh sb="2" eb="3">
      <t>ケタ</t>
    </rPh>
    <rPh sb="4" eb="6">
      <t>シュモク</t>
    </rPh>
    <phoneticPr fontId="1"/>
  </si>
  <si>
    <t>code</t>
    <phoneticPr fontId="1"/>
  </si>
  <si>
    <t>4桁目は種別</t>
    <rPh sb="1" eb="2">
      <t>ケタ</t>
    </rPh>
    <rPh sb="2" eb="3">
      <t>メ</t>
    </rPh>
    <rPh sb="4" eb="6">
      <t>シュベツ</t>
    </rPh>
    <phoneticPr fontId="1"/>
  </si>
  <si>
    <t>　　0=なし</t>
    <phoneticPr fontId="1"/>
  </si>
  <si>
    <t>　　1=一般高校</t>
    <rPh sb="4" eb="6">
      <t>イッパン</t>
    </rPh>
    <rPh sb="6" eb="8">
      <t>コウコウ</t>
    </rPh>
    <phoneticPr fontId="1"/>
  </si>
  <si>
    <t>　　2=一般</t>
    <rPh sb="4" eb="6">
      <t>イッパン</t>
    </rPh>
    <phoneticPr fontId="1"/>
  </si>
  <si>
    <t>　　3=高校</t>
    <rPh sb="4" eb="6">
      <t>コウコウ</t>
    </rPh>
    <phoneticPr fontId="1"/>
  </si>
  <si>
    <t>　　4=中学</t>
    <rPh sb="4" eb="6">
      <t>チュウガク</t>
    </rPh>
    <phoneticPr fontId="1"/>
  </si>
  <si>
    <t>　　5=小学</t>
    <rPh sb="4" eb="6">
      <t>ショウガク</t>
    </rPh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</si>
  <si>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</si>
  <si>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</si>
  <si>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</si>
  <si>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</si>
  <si>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</si>
  <si>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</si>
  <si>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</si>
  <si>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</si>
  <si>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種目番号</t>
    <rPh sb="0" eb="2">
      <t>シュモク</t>
    </rPh>
    <rPh sb="2" eb="4">
      <t>バンゴウ</t>
    </rPh>
    <phoneticPr fontId="1"/>
  </si>
  <si>
    <t>w 100m</t>
    <phoneticPr fontId="1"/>
  </si>
  <si>
    <t>北海道</t>
  </si>
  <si>
    <t>神奈川</t>
  </si>
  <si>
    <t>和歌山</t>
  </si>
  <si>
    <t>鹿児島</t>
  </si>
  <si>
    <t>01</t>
    <phoneticPr fontId="7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</si>
  <si>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</si>
  <si>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</si>
  <si>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</si>
  <si>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</si>
  <si>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</si>
  <si>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</si>
  <si>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</si>
  <si>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</si>
  <si>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</si>
  <si>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</si>
  <si>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</si>
  <si>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</si>
  <si>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</si>
  <si>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</si>
  <si>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</si>
  <si>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</si>
  <si>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</si>
  <si>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</si>
  <si>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</si>
  <si>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</si>
  <si>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</si>
  <si>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</si>
  <si>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</si>
  <si>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</si>
  <si>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</si>
  <si>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</si>
  <si>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</si>
  <si>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</si>
  <si>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</si>
  <si>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</si>
  <si>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</si>
  <si>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</si>
  <si>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</si>
  <si>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</si>
  <si>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</si>
  <si>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</si>
  <si>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</si>
  <si>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</si>
  <si>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</si>
  <si>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</si>
  <si>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</si>
  <si>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</si>
  <si>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</si>
  <si>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学連</t>
  </si>
  <si>
    <t>登録県</t>
    <rPh sb="0" eb="2">
      <t>トウロク</t>
    </rPh>
    <rPh sb="2" eb="3">
      <t>ケン</t>
    </rPh>
    <phoneticPr fontId="1"/>
  </si>
  <si>
    <t>060050</t>
  </si>
  <si>
    <t>060051</t>
  </si>
  <si>
    <t>山形ﾐｰﾄﾗﾝﾄﾞ</t>
    <rPh sb="0" eb="2">
      <t>ヤマガタ</t>
    </rPh>
    <phoneticPr fontId="1"/>
  </si>
  <si>
    <t>釧路公立大</t>
  </si>
  <si>
    <t>仙台大</t>
  </si>
  <si>
    <t>東北大</t>
  </si>
  <si>
    <t>秋田大</t>
  </si>
  <si>
    <t>東北公益大</t>
  </si>
  <si>
    <t>米沢栄養大</t>
  </si>
  <si>
    <t>米沢女短大</t>
  </si>
  <si>
    <t>福島大</t>
  </si>
  <si>
    <t>茨城大</t>
  </si>
  <si>
    <t>筑波大</t>
  </si>
  <si>
    <t>流通経済大</t>
  </si>
  <si>
    <t>高崎経済大</t>
  </si>
  <si>
    <t>城西大</t>
  </si>
  <si>
    <t>駿河台大</t>
  </si>
  <si>
    <t>大東文化大</t>
  </si>
  <si>
    <t>東京国際大</t>
  </si>
  <si>
    <t>東洋大</t>
  </si>
  <si>
    <t>平成国際大</t>
  </si>
  <si>
    <t>武蔵野学院大</t>
  </si>
  <si>
    <t>早稲田大</t>
  </si>
  <si>
    <t>国際武道大</t>
  </si>
  <si>
    <t>順天堂大</t>
  </si>
  <si>
    <t>千葉大</t>
  </si>
  <si>
    <t>中央学院大</t>
  </si>
  <si>
    <t>青山学院大</t>
  </si>
  <si>
    <t>亜細亜大</t>
  </si>
  <si>
    <t>桜美林大</t>
  </si>
  <si>
    <t>國學院大</t>
  </si>
  <si>
    <t>国士舘大</t>
  </si>
  <si>
    <t>創価大</t>
  </si>
  <si>
    <t>拓殖大</t>
  </si>
  <si>
    <t>玉川大</t>
  </si>
  <si>
    <t>中央大</t>
  </si>
  <si>
    <t>帝京大</t>
  </si>
  <si>
    <t>東京外国語大</t>
  </si>
  <si>
    <t>東京学芸大</t>
  </si>
  <si>
    <t>東京経済大</t>
  </si>
  <si>
    <t>東京女子体育大</t>
  </si>
  <si>
    <t>東京大</t>
  </si>
  <si>
    <t>東京農業大</t>
  </si>
  <si>
    <t>東京薬科大</t>
  </si>
  <si>
    <t>日本大</t>
  </si>
  <si>
    <t>一橋大</t>
  </si>
  <si>
    <t>法政大</t>
  </si>
  <si>
    <t>明治大</t>
  </si>
  <si>
    <t>立教大</t>
  </si>
  <si>
    <t>松蔭大</t>
  </si>
  <si>
    <t>東海大</t>
  </si>
  <si>
    <t>日本体育大</t>
  </si>
  <si>
    <t>横浜国立大</t>
  </si>
  <si>
    <t>上越教育大</t>
  </si>
  <si>
    <t>新潟医療福祉大</t>
  </si>
  <si>
    <t>新潟大</t>
  </si>
  <si>
    <t>金沢工業大</t>
  </si>
  <si>
    <t>山梨学院大</t>
  </si>
  <si>
    <t>信州大</t>
  </si>
  <si>
    <t>中京大</t>
  </si>
  <si>
    <t>ﾄｳﾎｸﾀﾞｲｶﾞｸ</t>
  </si>
  <si>
    <t>ﾐﾔｷﾞｷｮｳｲｸﾀﾞｲｶﾞｸ</t>
  </si>
  <si>
    <t>ｱｷﾀﾀﾞｲｶﾞｸ</t>
  </si>
  <si>
    <t>ﾌｸｼﾏﾀﾞｲｶﾞｸ</t>
  </si>
  <si>
    <t>ｲﾊﾞﾗｷﾀﾞｲｶﾞｸ</t>
  </si>
  <si>
    <t>ﾂｸﾊﾞﾀﾞｲｶﾞｸ</t>
  </si>
  <si>
    <t>ﾁﾊﾞﾀﾞｲｶﾞｸ</t>
  </si>
  <si>
    <t>ﾄｳｷｮｳﾀﾞｲｶﾞｸ</t>
  </si>
  <si>
    <t>ﾄｳｷｮｳｶﾞｲｺｸｺﾞﾀﾞｲｶﾞｸ</t>
  </si>
  <si>
    <t>ﾄｳｷｮｳｶﾞｸｹﾞｲﾀﾞｲｶﾞｸ</t>
  </si>
  <si>
    <t>ﾋﾄﾂﾊﾞｼﾀﾞｲｶﾞｸ</t>
  </si>
  <si>
    <t>ﾖｺﾊﾏｺｸﾘﾂﾀﾞｲｶﾞｸ</t>
  </si>
  <si>
    <t>ﾆｲｶﾞﾀﾀﾞｲｶﾞｸ</t>
  </si>
  <si>
    <t>ｼﾝｼｭｳﾀﾞｲｶﾞｸ</t>
  </si>
  <si>
    <t>ｼﾞｮｳｴﾂｷｮｳｲｸﾀﾞｲｶﾞｸ</t>
  </si>
  <si>
    <t>ﾀｶｻｷｹｲｻﾞｲﾀﾞｲｶﾞｸ</t>
  </si>
  <si>
    <t>ｸｼﾛｺｳﾘﾂﾀﾞｲｶﾞｸ</t>
  </si>
  <si>
    <t>ｾﾝﾀﾞｲﾀﾞｲｶﾞｸ</t>
  </si>
  <si>
    <t>ﾄｳﾎｸｶﾞｸｲﾝﾀﾞｲｶﾞｸ</t>
  </si>
  <si>
    <t>ﾄｳﾎｸﾌｸｼﾀﾞｲｶﾞｸ</t>
  </si>
  <si>
    <t>ﾘｭｳﾂｳｹｲｻﾞｲﾀﾞｲｶﾞｸ</t>
  </si>
  <si>
    <t>ﾄｳｷｮｳｺｸｻｲﾀﾞｲｶﾞｸ</t>
  </si>
  <si>
    <t>ｼﾞｮｳｻｲﾀﾞｲｶﾞｸ</t>
  </si>
  <si>
    <t>ﾁｭｳｵｳｶﾞｸｲﾝﾀﾞｲｶﾞｸ</t>
  </si>
  <si>
    <t>ｱｵﾔﾏｶﾞｸｲﾝﾀﾞｲｶﾞｸ</t>
  </si>
  <si>
    <t>ｱｼﾞｱﾀﾞｲｶﾞｸ</t>
  </si>
  <si>
    <t>ｵｳﾋﾞﾘﾝﾀﾞｲｶﾞｸ</t>
  </si>
  <si>
    <t>ｺｸｶﾞｸｲﾝﾀﾞｲｶﾞｸ</t>
  </si>
  <si>
    <t>ｺｸｼｶﾝﾀﾞｲｶﾞｸ</t>
  </si>
  <si>
    <t>ｼﾞｭﾝﾃﾝﾄﾞｳﾀﾞｲｶﾞｸ</t>
  </si>
  <si>
    <t>ｿｳｶﾀﾞｲｶﾞｸ</t>
  </si>
  <si>
    <t>ﾀﾞｲﾄｳﾌﾞﾝｶﾀﾞｲｶﾞｸ</t>
  </si>
  <si>
    <t>ﾀｸｼｮｸﾀﾞｲｶﾞｸ</t>
  </si>
  <si>
    <t>ﾀﾏｶﾞﾜﾀﾞｲｶﾞｸ</t>
  </si>
  <si>
    <t>ﾁｭｳｵｳﾀﾞｲｶﾞｸ</t>
  </si>
  <si>
    <t>ﾃｲｷｮｳﾀﾞｲｶﾞｸ</t>
  </si>
  <si>
    <t>ﾄｳｶｲﾀﾞｲｶﾞｸ</t>
  </si>
  <si>
    <t>ﾄｳｷｮｳｹｲｻﾞｲﾀﾞｲｶﾞｸ</t>
  </si>
  <si>
    <t>ﾄｳｷｮｳｼﾞｮｼﾀｲｲｸﾀﾞｲｶﾞｸ</t>
  </si>
  <si>
    <t>ﾄｳｷｮｳﾉｳｷﾞｮｳﾀﾞｲｶﾞｸ</t>
  </si>
  <si>
    <t>ﾄｳｷｮｳﾔｯｶﾀﾞｲｶﾞｸ</t>
  </si>
  <si>
    <t>ﾄｳﾖｳﾀﾞｲｶﾞｸ</t>
  </si>
  <si>
    <t>ﾆﾎﾝﾀﾞｲｶﾞｸ</t>
  </si>
  <si>
    <t>ﾆｯﾎﾟﾝﾀｲｲｸﾀﾞｲｶﾞｸ</t>
  </si>
  <si>
    <t>ﾎｳｾｲﾀﾞｲｶﾞｸ</t>
  </si>
  <si>
    <t>ﾒｲｼﾞﾀﾞｲｶﾞｸ</t>
  </si>
  <si>
    <t>ﾘｯｷｮｳﾀﾞｲｶﾞｸ</t>
  </si>
  <si>
    <t>ﾜｾﾀﾞﾀﾞｲｶﾞｸ</t>
  </si>
  <si>
    <t>ｶﾅｻﾞﾜｺｳｷﾞｮｳﾀﾞｲｶﾞｸ</t>
  </si>
  <si>
    <t>ﾔﾏﾅｼｶﾞｸｲﾝﾀﾞｲｶﾞｸ</t>
  </si>
  <si>
    <t>ﾁｭｳｷｮｳﾀﾞｲｶﾞｸ</t>
  </si>
  <si>
    <t>ｺｸｻｲﾌﾞﾄﾞｳﾀﾞｲｶﾞｸ</t>
  </si>
  <si>
    <t>ﾊｸｵｳﾀﾞｲｶﾞｸ</t>
  </si>
  <si>
    <t>ｽﾙｶﾞﾀﾞｲﾀﾞｲｶﾞｸ</t>
  </si>
  <si>
    <t>ﾍｲｾｲｺｸｻｲﾀﾞｲｶﾞｸ</t>
  </si>
  <si>
    <t>ｼｮｳｲﾝﾀﾞｲｶﾞｸ</t>
  </si>
  <si>
    <t>ﾆｲｶﾞﾀｲﾘｮｳﾌｸｼﾀﾞｲｶﾞｸ</t>
  </si>
  <si>
    <t>ﾑｻｼﾉｶﾞｸｲﾝﾀﾞｲｶﾞｸ</t>
  </si>
  <si>
    <t>ﾔﾏｶﾞﾀｹﾝﾘﾂﾖﾈｻﾞﾜｴｲﾖｳﾀﾞｲｶﾞｸ</t>
  </si>
  <si>
    <t>東北学院大</t>
    <rPh sb="2" eb="4">
      <t>ガクイン</t>
    </rPh>
    <rPh sb="4" eb="5">
      <t>ダイ</t>
    </rPh>
    <phoneticPr fontId="1"/>
  </si>
  <si>
    <t>東北福祉大</t>
    <rPh sb="2" eb="4">
      <t>フクシ</t>
    </rPh>
    <rPh sb="4" eb="5">
      <t>ダイ</t>
    </rPh>
    <phoneticPr fontId="1"/>
  </si>
  <si>
    <t>宮城教育大</t>
    <rPh sb="2" eb="4">
      <t>キョウイク</t>
    </rPh>
    <phoneticPr fontId="1"/>
  </si>
  <si>
    <t>白鴎大</t>
    <rPh sb="0" eb="2">
      <t>ハクオウ</t>
    </rPh>
    <rPh sb="2" eb="3">
      <t>ダイ</t>
    </rPh>
    <phoneticPr fontId="1"/>
  </si>
  <si>
    <t>東桜学館高</t>
    <rPh sb="0" eb="2">
      <t>ヒガシサクラ</t>
    </rPh>
    <rPh sb="2" eb="4">
      <t>ガッカン</t>
    </rPh>
    <rPh sb="4" eb="5">
      <t>ダカ</t>
    </rPh>
    <phoneticPr fontId="1"/>
  </si>
  <si>
    <t>神室高真室川</t>
    <rPh sb="0" eb="2">
      <t>カムロ</t>
    </rPh>
    <rPh sb="2" eb="3">
      <t>コウ</t>
    </rPh>
    <phoneticPr fontId="1"/>
  </si>
  <si>
    <t>金井中</t>
  </si>
  <si>
    <t>高楯中</t>
  </si>
  <si>
    <t>山寺中</t>
  </si>
  <si>
    <t>蔵王一中</t>
  </si>
  <si>
    <t>蔵王二中</t>
  </si>
  <si>
    <t>天童一中</t>
    <rPh sb="2" eb="3">
      <t>イチ</t>
    </rPh>
    <phoneticPr fontId="1"/>
  </si>
  <si>
    <t>陵東中</t>
  </si>
  <si>
    <t>陵南中</t>
  </si>
  <si>
    <t>陵西中</t>
  </si>
  <si>
    <t>楯岡中</t>
  </si>
  <si>
    <t>葉山中</t>
  </si>
  <si>
    <t>大富中</t>
  </si>
  <si>
    <t>神町中</t>
  </si>
  <si>
    <t>明倫中</t>
    <rPh sb="0" eb="2">
      <t>メイリン</t>
    </rPh>
    <phoneticPr fontId="2"/>
  </si>
  <si>
    <t>豊浦中</t>
  </si>
  <si>
    <t>藤島中</t>
  </si>
  <si>
    <t>羽黒中</t>
  </si>
  <si>
    <t>櫛引中</t>
  </si>
  <si>
    <t>温海中</t>
  </si>
  <si>
    <t>立川中</t>
  </si>
  <si>
    <t>余目中</t>
  </si>
  <si>
    <t>山形八中</t>
    <rPh sb="0" eb="2">
      <t>ヤマガタ</t>
    </rPh>
    <rPh sb="2" eb="3">
      <t>ハチ</t>
    </rPh>
    <rPh sb="3" eb="4">
      <t>チュウ</t>
    </rPh>
    <phoneticPr fontId="1"/>
  </si>
  <si>
    <t>作谷沢中</t>
    <rPh sb="0" eb="1">
      <t>サク</t>
    </rPh>
    <rPh sb="1" eb="2">
      <t>タニ</t>
    </rPh>
    <rPh sb="2" eb="3">
      <t>サワ</t>
    </rPh>
    <rPh sb="3" eb="4">
      <t>チュウ</t>
    </rPh>
    <phoneticPr fontId="1"/>
  </si>
  <si>
    <t>町立朝日中</t>
    <rPh sb="0" eb="2">
      <t>チョウリツ</t>
    </rPh>
    <rPh sb="2" eb="4">
      <t>アサヒ</t>
    </rPh>
    <rPh sb="4" eb="5">
      <t>チュウ</t>
    </rPh>
    <phoneticPr fontId="1"/>
  </si>
  <si>
    <t>東根三中</t>
    <rPh sb="0" eb="2">
      <t>ヒガシネ</t>
    </rPh>
    <rPh sb="2" eb="3">
      <t>サン</t>
    </rPh>
    <rPh sb="3" eb="4">
      <t>チュウ</t>
    </rPh>
    <phoneticPr fontId="1"/>
  </si>
  <si>
    <t>日新中</t>
    <rPh sb="2" eb="3">
      <t>チュウ</t>
    </rPh>
    <phoneticPr fontId="1"/>
  </si>
  <si>
    <t>八向中</t>
    <rPh sb="2" eb="3">
      <t>チュウ</t>
    </rPh>
    <phoneticPr fontId="1"/>
  </si>
  <si>
    <t>金山中</t>
    <rPh sb="0" eb="2">
      <t>カネヤマ</t>
    </rPh>
    <rPh sb="2" eb="3">
      <t>チュウ</t>
    </rPh>
    <phoneticPr fontId="1"/>
  </si>
  <si>
    <t>大蔵中</t>
    <rPh sb="0" eb="2">
      <t>オオクラ</t>
    </rPh>
    <rPh sb="2" eb="3">
      <t>チュウ</t>
    </rPh>
    <phoneticPr fontId="1"/>
  </si>
  <si>
    <t>鮭川中</t>
    <rPh sb="0" eb="1">
      <t>サケ</t>
    </rPh>
    <rPh sb="1" eb="2">
      <t>カワ</t>
    </rPh>
    <rPh sb="2" eb="3">
      <t>チュウ</t>
    </rPh>
    <phoneticPr fontId="1"/>
  </si>
  <si>
    <t>戸沢中</t>
    <rPh sb="0" eb="2">
      <t>トザワ</t>
    </rPh>
    <rPh sb="2" eb="3">
      <t>チュウ</t>
    </rPh>
    <phoneticPr fontId="1"/>
  </si>
  <si>
    <t>米沢七中</t>
    <rPh sb="0" eb="2">
      <t>ヨネザワ</t>
    </rPh>
    <rPh sb="2" eb="3">
      <t>ナナ</t>
    </rPh>
    <rPh sb="3" eb="4">
      <t>チュウ</t>
    </rPh>
    <phoneticPr fontId="2"/>
  </si>
  <si>
    <t>沖郷中</t>
    <rPh sb="0" eb="1">
      <t>オキ</t>
    </rPh>
    <rPh sb="1" eb="2">
      <t>ゴウ</t>
    </rPh>
    <rPh sb="2" eb="3">
      <t>チュウ</t>
    </rPh>
    <phoneticPr fontId="1"/>
  </si>
  <si>
    <t>065290</t>
  </si>
  <si>
    <t>065291</t>
  </si>
  <si>
    <t>065292</t>
  </si>
  <si>
    <t>065293</t>
  </si>
  <si>
    <t>065294</t>
  </si>
  <si>
    <t>065295</t>
  </si>
  <si>
    <t>065296</t>
  </si>
  <si>
    <t>065297</t>
  </si>
  <si>
    <t>065298</t>
  </si>
  <si>
    <t>065299</t>
  </si>
  <si>
    <t>065300</t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</si>
  <si>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1"/>
  </si>
  <si>
    <t>種目（リレー種目）</t>
    <rPh sb="0" eb="1">
      <t>タネ</t>
    </rPh>
    <rPh sb="1" eb="2">
      <t>メ</t>
    </rPh>
    <rPh sb="6" eb="8">
      <t>シュモク</t>
    </rPh>
    <rPh sb="7" eb="8">
      <t>ジンシュ</t>
    </rPh>
    <phoneticPr fontId="1"/>
  </si>
  <si>
    <t>チーム名</t>
    <rPh sb="3" eb="4">
      <t>メイ</t>
    </rPh>
    <phoneticPr fontId="8"/>
  </si>
  <si>
    <t>メンバー</t>
    <phoneticPr fontId="8"/>
  </si>
  <si>
    <t>氏名(漢字・ほか)</t>
    <rPh sb="0" eb="2">
      <t>シメイ</t>
    </rPh>
    <rPh sb="3" eb="5">
      <t>カンジ</t>
    </rPh>
    <phoneticPr fontId="1"/>
  </si>
  <si>
    <t>氏名(ﾌﾘｶﾞﾅ)</t>
    <rPh sb="0" eb="2">
      <t>シメイ</t>
    </rPh>
    <phoneticPr fontId="1"/>
  </si>
  <si>
    <t>所属電話番号</t>
    <phoneticPr fontId="8"/>
  </si>
  <si>
    <t>問合先電話番号
(携帯電話等)</t>
    <rPh sb="9" eb="11">
      <t>ケイタイ</t>
    </rPh>
    <rPh sb="11" eb="13">
      <t>デンワ</t>
    </rPh>
    <rPh sb="13" eb="14">
      <t>トウ</t>
    </rPh>
    <phoneticPr fontId="8"/>
  </si>
  <si>
    <t>印</t>
    <rPh sb="0" eb="1">
      <t>イン</t>
    </rPh>
    <phoneticPr fontId="8"/>
  </si>
  <si>
    <t>校長</t>
    <rPh sb="0" eb="2">
      <t>コウチョウ</t>
    </rPh>
    <phoneticPr fontId="8"/>
  </si>
  <si>
    <t>DB</t>
  </si>
  <si>
    <t>M1</t>
    <phoneticPr fontId="1"/>
  </si>
  <si>
    <t>M2</t>
    <phoneticPr fontId="1"/>
  </si>
  <si>
    <t>所属</t>
    <rPh sb="0" eb="2">
      <t>ショゾク</t>
    </rPh>
    <phoneticPr fontId="1"/>
  </si>
  <si>
    <t>所属</t>
    <rPh sb="0" eb="2">
      <t>ショゾク</t>
    </rPh>
    <phoneticPr fontId="8"/>
  </si>
  <si>
    <t>氏名加工</t>
    <rPh sb="0" eb="2">
      <t>シメイ</t>
    </rPh>
    <rPh sb="2" eb="4">
      <t>カコウ</t>
    </rPh>
    <phoneticPr fontId="1"/>
  </si>
  <si>
    <t>氏名加工</t>
    <rPh sb="0" eb="2">
      <t>シメイ</t>
    </rPh>
    <rPh sb="2" eb="4">
      <t>カコウ</t>
    </rPh>
    <phoneticPr fontId="8"/>
  </si>
  <si>
    <t>円</t>
  </si>
  <si>
    <t>×</t>
  </si>
  <si>
    <t>合計</t>
  </si>
  <si>
    <t>を送金いたします。</t>
  </si>
  <si>
    <t>送金者</t>
  </si>
  <si>
    <t>所属名（学校名）</t>
  </si>
  <si>
    <t>受取人</t>
  </si>
  <si>
    <t>参　加　料　受　領　書</t>
  </si>
  <si>
    <t>様</t>
  </si>
  <si>
    <t>申込責任者名　　</t>
  </si>
  <si>
    <t>金</t>
    <rPh sb="0" eb="1">
      <t>キン</t>
    </rPh>
    <phoneticPr fontId="1"/>
  </si>
  <si>
    <t>円也</t>
    <phoneticPr fontId="1"/>
  </si>
  <si>
    <t>参加料として、上記金額を受領いたしました。</t>
  </si>
  <si>
    <t>印</t>
  </si>
  <si>
    <t>SX</t>
    <phoneticPr fontId="1"/>
  </si>
  <si>
    <t>SX</t>
    <phoneticPr fontId="8"/>
  </si>
  <si>
    <t>TM</t>
    <phoneticPr fontId="1"/>
  </si>
  <si>
    <t>S1</t>
    <phoneticPr fontId="1"/>
  </si>
  <si>
    <t>S2</t>
    <phoneticPr fontId="1"/>
  </si>
  <si>
    <t>S3</t>
    <phoneticPr fontId="1"/>
  </si>
  <si>
    <t>S4</t>
    <phoneticPr fontId="1"/>
  </si>
  <si>
    <t>S5</t>
    <phoneticPr fontId="1"/>
  </si>
  <si>
    <t>S6</t>
    <phoneticPr fontId="1"/>
  </si>
  <si>
    <t>ﾔﾏｶﾞﾀｼﾘｸｼﾞｮｳｷｮｳｷﾞｷｮｳｶｲ</t>
  </si>
  <si>
    <t>スポーツ山形21</t>
  </si>
  <si>
    <t>山形ＴＦＣ</t>
  </si>
  <si>
    <t>村山ＡＣ</t>
  </si>
  <si>
    <t>ＪＡやまがた</t>
  </si>
  <si>
    <t>ＫＡＣ</t>
  </si>
  <si>
    <t>庄内ＡＣ</t>
  </si>
  <si>
    <t>ＳＭＡＣ</t>
  </si>
  <si>
    <t>ＮＤソフト</t>
  </si>
  <si>
    <t>ｴﾇﾃﾞｰｿﾌﾄｳｴｱ</t>
  </si>
  <si>
    <t>ﾔﾏｶﾞﾀﾐｰﾄﾗﾝﾄﾞ</t>
  </si>
  <si>
    <t>Y-ACTION.TC</t>
  </si>
  <si>
    <t>ﾜｲｱｸｼｮﾝﾄﾗｯｸｸﾗﾌﾞ</t>
  </si>
  <si>
    <t>060052</t>
  </si>
  <si>
    <t>063108</t>
  </si>
  <si>
    <t>谷地高</t>
  </si>
  <si>
    <t>ﾄｳｵｳｶﾞｯｶﾝｺｳｺｳ</t>
  </si>
  <si>
    <t>063119</t>
  </si>
  <si>
    <t>ｼﾝｼﾞｮｳｶﾑﾛｻﾝｷﾞｮｳｺｳｺｳﾏﾑﾛｶﾞﾜｺｳ</t>
  </si>
  <si>
    <t>063134</t>
  </si>
  <si>
    <t>063142</t>
  </si>
  <si>
    <t>ﾔﾏｶﾞﾀﾛｳｶﾞｯｺｳ</t>
  </si>
  <si>
    <t>霞城ⅠⅡⅢ</t>
  </si>
  <si>
    <t>ｻｶﾀﾆｼｺｳｺｳﾃｲｼﾞｾｲ</t>
  </si>
  <si>
    <t>ﾔﾏｶﾞﾀｼﾘﾂﾀﾞｲﾊﾁﾁｭｳｶﾞｯｺｳ</t>
  </si>
  <si>
    <t>ﾔﾏｶﾞﾀｹﾝﾘﾂﾔﾏｶﾞﾀﾛｳｶﾞｯｺｳ</t>
  </si>
  <si>
    <t>宮川中</t>
  </si>
  <si>
    <t>ﾃﾝﾄﾞｳｼﾘﾂﾀﾞｲｲﾁﾁｭｳｶﾞｯｺｳ</t>
  </si>
  <si>
    <t>ﾔﾏﾉﾍﾞﾁｮｳﾘﾂｻｸﾔｻﾞﾜﾁｭｳｶﾞｯｺｳ</t>
  </si>
  <si>
    <t>ｱｻﾋﾁｮｳﾘﾂｱｻﾋﾁｭｳｶﾞｯｺｳ</t>
  </si>
  <si>
    <t>東根二中</t>
  </si>
  <si>
    <t>ﾋｶﾞｼﾈｼﾘﾂﾀﾞｲｻﾝﾁｭｳｶﾞｯｺｳ</t>
  </si>
  <si>
    <t>福原中</t>
  </si>
  <si>
    <t>玉野中</t>
  </si>
  <si>
    <t>ｼﾝｼﾞｮｳｼﾘﾂﾆｯｼﾝﾁｭｳｶﾞｯｺｳ</t>
  </si>
  <si>
    <t>萩野学園</t>
    <rPh sb="2" eb="4">
      <t>ガクエン</t>
    </rPh>
    <phoneticPr fontId="1"/>
  </si>
  <si>
    <t>ｼﾝｼﾞｮｳｼﾘﾂﾊｷﾞﾉｶﾞｸｴﾝ</t>
  </si>
  <si>
    <t>ｼﾝｼﾞｮｳｼﾘﾂﾔﾑｷﾁｭｳｶﾞｯｺｳ</t>
  </si>
  <si>
    <t>ｶﾈﾔﾏﾁｮｳﾘﾂｶﾈﾔﾏﾁｭｳｶﾞｯｺｳ</t>
  </si>
  <si>
    <t>ｵｵｸﾗｿﾝﾘﾂｵｵｸﾗﾁｭｳｶﾞｯｺｳ</t>
  </si>
  <si>
    <t>ｻｹｶﾜｿﾝﾘﾂｻｹｶﾜﾁｭｳｶﾞｯｺｳ</t>
  </si>
  <si>
    <t>ﾄｻﾞﾜｿﾝﾘﾂﾄｻﾞﾜﾁｭｳｶﾞｯｺｳ</t>
  </si>
  <si>
    <t>ﾖﾈｻﾞﾜｼﾘﾂﾀﾞｲｼﾁﾁｭｳｶﾞｯｺｳ</t>
  </si>
  <si>
    <t>南原中</t>
  </si>
  <si>
    <t>赤湯中</t>
  </si>
  <si>
    <t>宮内中</t>
  </si>
  <si>
    <t>ﾅﾝﾖｳｼﾘﾂｵｷｺﾞｳﾁｭｳｶﾞｯｺｳ</t>
  </si>
  <si>
    <t>高畠中</t>
  </si>
  <si>
    <t>ﾀｶﾊﾀﾁｮｳﾘﾂﾀｶﾊﾀﾁｭｳｶﾞｯｺｳ</t>
  </si>
  <si>
    <t>叶水中</t>
  </si>
  <si>
    <t>白鷹中</t>
  </si>
  <si>
    <t>ｼﾗﾀｶﾁｮｳﾘﾂｼﾗﾀｶﾁｭｳｶﾞｯｺｳ</t>
  </si>
  <si>
    <t>朝日中</t>
  </si>
  <si>
    <t>飛島中</t>
  </si>
  <si>
    <t>鳥海八幡中</t>
  </si>
  <si>
    <t>東部中</t>
  </si>
  <si>
    <t>山形酒田特支中</t>
  </si>
  <si>
    <t>東京農工大</t>
  </si>
  <si>
    <t>ﾄｳｷｮｳﾉｳｺｳﾀﾞｲｶﾞｸ</t>
  </si>
  <si>
    <t>上武大</t>
  </si>
  <si>
    <t>ｼﾞｮｳﾌﾞﾀﾞｲｶﾞｸ</t>
  </si>
  <si>
    <t>明治薬科大</t>
  </si>
  <si>
    <t>ﾒｲｼﾞﾔｯｶﾀﾞｲｶﾞｸ</t>
  </si>
  <si>
    <t>岐阜経済大</t>
  </si>
  <si>
    <t>ｷﾞﾌｹｲｻﾞｲﾀﾞｲｶﾞｸ</t>
  </si>
  <si>
    <t>大阪芸術大</t>
  </si>
  <si>
    <t>ｵｵｻｶｹﾞｲｼﾞｭﾂﾀﾞｲｶﾞｸ</t>
  </si>
  <si>
    <t>日本薬科大</t>
  </si>
  <si>
    <t>ﾆﾎﾝﾔｯｶﾀﾞｲｶﾞｸ</t>
  </si>
  <si>
    <t>492901</t>
  </si>
  <si>
    <t>494006</t>
  </si>
  <si>
    <t>494007</t>
  </si>
  <si>
    <t>D1</t>
    <phoneticPr fontId="1"/>
  </si>
  <si>
    <t>D2</t>
    <phoneticPr fontId="1"/>
  </si>
  <si>
    <t>D3</t>
    <phoneticPr fontId="1"/>
  </si>
  <si>
    <t>申込責任者</t>
    <rPh sb="0" eb="2">
      <t>モウシコ</t>
    </rPh>
    <rPh sb="2" eb="5">
      <t>セキニンシャ</t>
    </rPh>
    <phoneticPr fontId="1"/>
  </si>
  <si>
    <t>連絡用
e-mailアドレス</t>
    <phoneticPr fontId="1"/>
  </si>
  <si>
    <t>申込責任者名</t>
    <rPh sb="0" eb="2">
      <t>モウシコ</t>
    </rPh>
    <rPh sb="2" eb="5">
      <t>セキニンシャ</t>
    </rPh>
    <rPh sb="5" eb="6">
      <t>メイ</t>
    </rPh>
    <phoneticPr fontId="10"/>
  </si>
  <si>
    <t>参加料</t>
    <phoneticPr fontId="10"/>
  </si>
  <si>
    <t>チームミズノ</t>
  </si>
  <si>
    <t>ﾁｰﾑﾐｽﾞﾉ</t>
  </si>
  <si>
    <t>南陽沖郷小</t>
  </si>
  <si>
    <t>ﾅﾝﾖｳｵｷｺﾞｳｼｮｳｶﾞｯｺｳ</t>
  </si>
  <si>
    <t>ﾏﾂｶﾜｼｮｳｶﾞｯｺｳ</t>
  </si>
  <si>
    <t>まほろばAC</t>
  </si>
  <si>
    <t>ﾏﾎﾛﾊﾞｴｰｼｰ</t>
  </si>
  <si>
    <t>かわにし陸上</t>
  </si>
  <si>
    <t>ｶﾜﾆｼﾘｸｼﾞｮｳｽﾎﾟｰﾂｼｮｳﾈﾝﾀﾞﾝ</t>
  </si>
  <si>
    <t>ｵｵｲｼﾀﾞｼﾞｪｲｴｽｼｰ</t>
    <phoneticPr fontId="1"/>
  </si>
  <si>
    <t>ｻｶﾞｴﾆｼﾑﾗﾔﾏｼﾞｪｰｴｰｼｰ</t>
    <phoneticPr fontId="1"/>
  </si>
  <si>
    <t>ﾅｶﾞｲｼﾞｭﾆｱ</t>
    <phoneticPr fontId="1"/>
  </si>
  <si>
    <t>ﾅﾝﾖｳｼｶﾞｼｵｲﾀﾏｴｷﾃﾞﾝｼﾞｭﾆｱ</t>
    <phoneticPr fontId="1"/>
  </si>
  <si>
    <t>ﾐﾔｷﾞﾀﾞｲｶﾞｸ</t>
    <phoneticPr fontId="1"/>
  </si>
  <si>
    <t>ﾕｻﾞﾜｵｶﾞﾁﾘｸｼﾞｮｳｷｮｳｷﾞｷｮｳｶｲ</t>
    <phoneticPr fontId="1"/>
  </si>
  <si>
    <t>ｼｵｲｴﾌｴｰｼｰ</t>
    <phoneticPr fontId="1"/>
  </si>
  <si>
    <t>ｱｲﾂﾞﾘｸｼﾞｮｳｷｮｳｷﾞｷｮｳｶｲ</t>
    <phoneticPr fontId="1"/>
  </si>
  <si>
    <t>ﾀﾃｵｶ</t>
    <phoneticPr fontId="1"/>
  </si>
  <si>
    <t>SD</t>
  </si>
  <si>
    <t>ｴｽﾃﾞｨｰ</t>
  </si>
  <si>
    <t>宮城県志津川高</t>
  </si>
  <si>
    <t>ｼﾂﾞｶﾜｺｳﾄｳｶﾞｯｺｳ</t>
  </si>
  <si>
    <t>豊川クラブ</t>
  </si>
  <si>
    <t>ﾄﾖｶﾜｸﾗﾌﾞ</t>
  </si>
  <si>
    <t>ｱﾀｺﾞｼｮｳｶﾞｯｺｳ</t>
  </si>
  <si>
    <t>ｾｷﾈｼｮｳｶﾞｯｺｳ</t>
  </si>
  <si>
    <t>ﾎｸﾌﾞｼｮｳｶﾞｯｺｳ</t>
  </si>
  <si>
    <t>ﾖﾈｻﾞﾜｼﾞｪｰｴｰｴﾑ</t>
  </si>
  <si>
    <t>ﾏﾂｶﾜｼﾞｪｰｴｰｼｰ</t>
    <phoneticPr fontId="1"/>
  </si>
  <si>
    <t>東京陸協</t>
  </si>
  <si>
    <t>東邦銀行</t>
  </si>
  <si>
    <t>栃木陸協</t>
  </si>
  <si>
    <t>東北AC</t>
  </si>
  <si>
    <t>寒河江西村山AC</t>
  </si>
  <si>
    <t>南陽漆山小</t>
  </si>
  <si>
    <t>尾花沢小</t>
  </si>
  <si>
    <t>米沢万世小</t>
  </si>
  <si>
    <t>酒田松原小</t>
  </si>
  <si>
    <t>高畠糠野目小</t>
  </si>
  <si>
    <t>七ヶ宿ﾚｰｼﾝｸﾞ</t>
  </si>
  <si>
    <t>宮城七ヶ宿中</t>
  </si>
  <si>
    <t>山形南山形小</t>
  </si>
  <si>
    <t>米沢南部小</t>
  </si>
  <si>
    <t>ﾄｳｷｮｳﾘｸｼﾞｮｳｷｮｳｷﾞｷｮｳｶｲ</t>
  </si>
  <si>
    <t>ﾄｳﾎｳｷﾞﾝｺｳ</t>
  </si>
  <si>
    <t>ﾄﾁｷﾞﾘｸｼﾞｮｳｷｮｳｷﾞｷｮｳｶｲ</t>
  </si>
  <si>
    <t>ﾄｳﾎｸｴｰｼｰ</t>
  </si>
  <si>
    <t>ｻｶﾞｴﾆｼﾑﾗﾔﾏｴｰｼｰ</t>
  </si>
  <si>
    <t>ｳﾙｼﾔﾏｼｮｳｶﾞｯｺｳ</t>
  </si>
  <si>
    <t>ｵﾊﾞﾅｻﾞﾜｼｮｳｶﾞｯｺｳ</t>
  </si>
  <si>
    <t>ﾊﾞﾝｾｲｼｮｳｶﾞｯｺｳ</t>
  </si>
  <si>
    <t>ﾏﾂﾊﾞﾗｼｮｳｶﾞｯｺｳ</t>
  </si>
  <si>
    <t>ﾇｶﾉﾒｼｮｳｶﾞｯｺｳ</t>
  </si>
  <si>
    <t>ｼﾁｶﾞｼｭｸﾚｰｼﾝｸﾞ</t>
  </si>
  <si>
    <t>ｼﾁｶﾞｼｭｸﾁｭｳｶﾞｯｺｳ</t>
  </si>
  <si>
    <t>ﾐﾅﾐﾔﾏｶﾞﾀｼｮｳｶﾞｯｺｳ</t>
  </si>
  <si>
    <t>ﾅﾝﾌﾞｼｮｳｶﾞｯｺｳ</t>
  </si>
  <si>
    <t>一般</t>
    <rPh sb="0" eb="2">
      <t>イッパン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</si>
  <si>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</si>
  <si>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</si>
  <si>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大学</t>
    <rPh sb="0" eb="2">
      <t>ダイガク</t>
    </rPh>
    <phoneticPr fontId="1"/>
  </si>
  <si>
    <t>小学</t>
    <rPh sb="0" eb="2">
      <t>ショウガク</t>
    </rPh>
    <phoneticPr fontId="1"/>
  </si>
  <si>
    <t>飯豊陸上スポ少</t>
  </si>
  <si>
    <t>ｲｲﾃﾞﾘｸｼﾞｮｳｽﾎﾟｼｮｳ</t>
  </si>
  <si>
    <t>S2</t>
  </si>
  <si>
    <t>種目１(申込)</t>
    <rPh sb="0" eb="2">
      <t>シュモク</t>
    </rPh>
    <rPh sb="4" eb="6">
      <t>モウシコ</t>
    </rPh>
    <phoneticPr fontId="1"/>
  </si>
  <si>
    <t>種目１番号</t>
    <rPh sb="0" eb="2">
      <t>シュモク</t>
    </rPh>
    <rPh sb="3" eb="5">
      <t>バンゴウ</t>
    </rPh>
    <phoneticPr fontId="1"/>
  </si>
  <si>
    <t>種目１略称</t>
    <rPh sb="0" eb="2">
      <t>シュモク</t>
    </rPh>
    <rPh sb="3" eb="5">
      <t>リャクショウ</t>
    </rPh>
    <phoneticPr fontId="1"/>
  </si>
  <si>
    <t>種目１code</t>
    <rPh sb="0" eb="2">
      <t>シュモク</t>
    </rPh>
    <phoneticPr fontId="1"/>
  </si>
  <si>
    <t>種目１記録</t>
    <rPh sb="0" eb="2">
      <t>シュモク</t>
    </rPh>
    <rPh sb="3" eb="5">
      <t>キロク</t>
    </rPh>
    <phoneticPr fontId="1"/>
  </si>
  <si>
    <t>埼玉</t>
    <rPh sb="0" eb="2">
      <t>サイタマ</t>
    </rPh>
    <phoneticPr fontId="1"/>
  </si>
  <si>
    <t>男子 １００ｍ</t>
  </si>
  <si>
    <t>女子 １００ｍ</t>
  </si>
  <si>
    <t>m 100m</t>
    <phoneticPr fontId="1"/>
  </si>
  <si>
    <t>00220</t>
    <phoneticPr fontId="1"/>
  </si>
  <si>
    <t>個人種目</t>
    <rPh sb="0" eb="2">
      <t>コジン</t>
    </rPh>
    <rPh sb="2" eb="4">
      <t>シュモク</t>
    </rPh>
    <phoneticPr fontId="10"/>
  </si>
  <si>
    <t>リレー種目</t>
    <rPh sb="3" eb="5">
      <t>シュモク</t>
    </rPh>
    <phoneticPr fontId="10"/>
  </si>
  <si>
    <t>00420</t>
    <phoneticPr fontId="1"/>
  </si>
  <si>
    <t>00420</t>
    <phoneticPr fontId="1"/>
  </si>
  <si>
    <t>男子 ３００ｍ</t>
    <phoneticPr fontId="1"/>
  </si>
  <si>
    <t>女子 ３００ｍ</t>
    <phoneticPr fontId="1"/>
  </si>
  <si>
    <t>米沢松川小</t>
  </si>
  <si>
    <t>大石田JSC</t>
  </si>
  <si>
    <t>寒河江西村山Jac</t>
  </si>
  <si>
    <t>長井ジュニア</t>
  </si>
  <si>
    <t>南陽東置賜駅伝Jr</t>
  </si>
  <si>
    <t>宮城大</t>
  </si>
  <si>
    <t>湯沢雄勝陸協</t>
  </si>
  <si>
    <t>塩井FAC</t>
  </si>
  <si>
    <t>会津陸協</t>
  </si>
  <si>
    <t>楯岡</t>
  </si>
  <si>
    <t>米沢愛宕小</t>
  </si>
  <si>
    <t>米沢関根小</t>
  </si>
  <si>
    <t>米沢北部小</t>
  </si>
  <si>
    <t>米沢JAM</t>
  </si>
  <si>
    <t>松川JAC</t>
  </si>
  <si>
    <t>男子 ４×２００ｍ</t>
    <phoneticPr fontId="1"/>
  </si>
  <si>
    <t>女子 ４×２００ｍ</t>
    <phoneticPr fontId="1"/>
  </si>
  <si>
    <t>m 300m</t>
    <phoneticPr fontId="1"/>
  </si>
  <si>
    <t>m 4×200m</t>
    <phoneticPr fontId="1"/>
  </si>
  <si>
    <t>w 300m</t>
    <phoneticPr fontId="1"/>
  </si>
  <si>
    <t>w 4×200m</t>
    <phoneticPr fontId="1"/>
  </si>
  <si>
    <t>60220</t>
    <phoneticPr fontId="1"/>
  </si>
  <si>
    <t>個人種目</t>
    <rPh sb="0" eb="2">
      <t>コジン</t>
    </rPh>
    <rPh sb="2" eb="3">
      <t>タネ</t>
    </rPh>
    <rPh sb="3" eb="4">
      <t>メ</t>
    </rPh>
    <phoneticPr fontId="1"/>
  </si>
  <si>
    <t>寒河江小</t>
    <rPh sb="0" eb="3">
      <t>サガエ</t>
    </rPh>
    <rPh sb="3" eb="4">
      <t>ショウ</t>
    </rPh>
    <phoneticPr fontId="1"/>
  </si>
  <si>
    <t>寒河江中部小</t>
    <rPh sb="0" eb="3">
      <t>サガエ</t>
    </rPh>
    <rPh sb="3" eb="5">
      <t>チュウブ</t>
    </rPh>
    <rPh sb="5" eb="6">
      <t>ショウ</t>
    </rPh>
    <phoneticPr fontId="1"/>
  </si>
  <si>
    <t>南部小</t>
    <rPh sb="0" eb="2">
      <t>ナンブ</t>
    </rPh>
    <rPh sb="2" eb="3">
      <t>ショウ</t>
    </rPh>
    <phoneticPr fontId="1"/>
  </si>
  <si>
    <t>西根小</t>
    <rPh sb="0" eb="2">
      <t>ニシネ</t>
    </rPh>
    <rPh sb="2" eb="3">
      <t>ショウ</t>
    </rPh>
    <phoneticPr fontId="1"/>
  </si>
  <si>
    <t>柴橋小</t>
    <rPh sb="0" eb="2">
      <t>シバハシ</t>
    </rPh>
    <rPh sb="2" eb="3">
      <t>ショウ</t>
    </rPh>
    <phoneticPr fontId="1"/>
  </si>
  <si>
    <t>高松小</t>
    <rPh sb="0" eb="2">
      <t>タカマツ</t>
    </rPh>
    <rPh sb="2" eb="3">
      <t>ショウ</t>
    </rPh>
    <phoneticPr fontId="1"/>
  </si>
  <si>
    <t>醍醐小</t>
    <rPh sb="0" eb="2">
      <t>ダイゴ</t>
    </rPh>
    <rPh sb="2" eb="3">
      <t>ショウ</t>
    </rPh>
    <phoneticPr fontId="1"/>
  </si>
  <si>
    <t>白岩小</t>
    <rPh sb="0" eb="2">
      <t>シライワ</t>
    </rPh>
    <rPh sb="2" eb="3">
      <t>ショウ</t>
    </rPh>
    <phoneticPr fontId="1"/>
  </si>
  <si>
    <t>三泉小</t>
    <rPh sb="0" eb="1">
      <t>ミ</t>
    </rPh>
    <rPh sb="1" eb="2">
      <t>イズミ</t>
    </rPh>
    <rPh sb="2" eb="3">
      <t>ショウ</t>
    </rPh>
    <phoneticPr fontId="1"/>
  </si>
  <si>
    <t>谷中小</t>
    <rPh sb="0" eb="1">
      <t>タニ</t>
    </rPh>
    <rPh sb="1" eb="3">
      <t>チュウショウ</t>
    </rPh>
    <phoneticPr fontId="1"/>
  </si>
  <si>
    <t>谷南部小</t>
    <rPh sb="0" eb="1">
      <t>タニ</t>
    </rPh>
    <rPh sb="1" eb="3">
      <t>ナンブ</t>
    </rPh>
    <rPh sb="3" eb="4">
      <t>ショウ</t>
    </rPh>
    <phoneticPr fontId="1"/>
  </si>
  <si>
    <t>谷西部小</t>
    <rPh sb="0" eb="1">
      <t>ヤ</t>
    </rPh>
    <rPh sb="1" eb="3">
      <t>セイブ</t>
    </rPh>
    <rPh sb="3" eb="4">
      <t>ショウ</t>
    </rPh>
    <phoneticPr fontId="1"/>
  </si>
  <si>
    <t>01</t>
    <phoneticPr fontId="1"/>
  </si>
  <si>
    <t>北谷地小</t>
    <rPh sb="0" eb="1">
      <t>キタ</t>
    </rPh>
    <rPh sb="1" eb="3">
      <t>ヤチ</t>
    </rPh>
    <rPh sb="3" eb="4">
      <t>ショウ</t>
    </rPh>
    <phoneticPr fontId="1"/>
  </si>
  <si>
    <t>１００ｍ男子　高校・一般</t>
  </si>
  <si>
    <t>溝延小</t>
    <rPh sb="0" eb="1">
      <t>ミゾ</t>
    </rPh>
    <rPh sb="1" eb="2">
      <t>ノ</t>
    </rPh>
    <rPh sb="2" eb="3">
      <t>ショウ</t>
    </rPh>
    <phoneticPr fontId="1"/>
  </si>
  <si>
    <t>４００ｍ男子　高校・一般</t>
  </si>
  <si>
    <t>西里小</t>
    <rPh sb="0" eb="2">
      <t>ニシサト</t>
    </rPh>
    <rPh sb="2" eb="3">
      <t>ショウ</t>
    </rPh>
    <phoneticPr fontId="1"/>
  </si>
  <si>
    <t>１５００ｍ男子　高校・一般</t>
  </si>
  <si>
    <t>西川小</t>
    <rPh sb="0" eb="2">
      <t>ニシカワ</t>
    </rPh>
    <rPh sb="2" eb="3">
      <t>ショウ</t>
    </rPh>
    <phoneticPr fontId="1"/>
  </si>
  <si>
    <t>宮宿小</t>
    <rPh sb="0" eb="1">
      <t>ミヤ</t>
    </rPh>
    <rPh sb="1" eb="2">
      <t>シュク</t>
    </rPh>
    <rPh sb="2" eb="3">
      <t>ショウ</t>
    </rPh>
    <phoneticPr fontId="1"/>
  </si>
  <si>
    <t>走高跳男子　高校・一般</t>
  </si>
  <si>
    <t>西五百川小</t>
    <rPh sb="0" eb="1">
      <t>ニシ</t>
    </rPh>
    <rPh sb="1" eb="4">
      <t>イモガワ</t>
    </rPh>
    <rPh sb="4" eb="5">
      <t>ショウ</t>
    </rPh>
    <phoneticPr fontId="1"/>
  </si>
  <si>
    <t>走幅跳男子　高校・一般</t>
  </si>
  <si>
    <t>大谷小</t>
    <rPh sb="0" eb="2">
      <t>オオヤ</t>
    </rPh>
    <rPh sb="2" eb="3">
      <t>ショウ</t>
    </rPh>
    <phoneticPr fontId="1"/>
  </si>
  <si>
    <t>M1</t>
    <phoneticPr fontId="1"/>
  </si>
  <si>
    <t>砲丸投男子　高校・一般</t>
    <rPh sb="0" eb="2">
      <t>ホウガン</t>
    </rPh>
    <rPh sb="2" eb="3">
      <t>ナ</t>
    </rPh>
    <rPh sb="3" eb="5">
      <t>ダンシ</t>
    </rPh>
    <rPh sb="6" eb="8">
      <t>コウコウ</t>
    </rPh>
    <rPh sb="9" eb="11">
      <t>イッパン</t>
    </rPh>
    <phoneticPr fontId="1"/>
  </si>
  <si>
    <t>左沢小</t>
    <rPh sb="0" eb="2">
      <t>アテラザワ</t>
    </rPh>
    <rPh sb="2" eb="3">
      <t>ショウ</t>
    </rPh>
    <phoneticPr fontId="1"/>
  </si>
  <si>
    <t>M2</t>
    <phoneticPr fontId="1"/>
  </si>
  <si>
    <t>やり投男子　高校・一般</t>
  </si>
  <si>
    <t>本郷東小</t>
    <rPh sb="0" eb="2">
      <t>ホンゴウ</t>
    </rPh>
    <rPh sb="2" eb="3">
      <t>ヒガシ</t>
    </rPh>
    <rPh sb="3" eb="4">
      <t>ショウ</t>
    </rPh>
    <phoneticPr fontId="1"/>
  </si>
  <si>
    <t>D1</t>
    <phoneticPr fontId="1"/>
  </si>
  <si>
    <t>D2</t>
    <phoneticPr fontId="1"/>
  </si>
  <si>
    <t>１００ｍ女子　高校・一般</t>
  </si>
  <si>
    <t>陵東中</t>
    <rPh sb="0" eb="1">
      <t>リョウ</t>
    </rPh>
    <rPh sb="1" eb="2">
      <t>トウ</t>
    </rPh>
    <rPh sb="2" eb="3">
      <t>チュウ</t>
    </rPh>
    <phoneticPr fontId="1"/>
  </si>
  <si>
    <t>D3</t>
    <phoneticPr fontId="1"/>
  </si>
  <si>
    <t>４００ｍ女子　高校・一般</t>
  </si>
  <si>
    <t>陵南中</t>
    <rPh sb="0" eb="2">
      <t>リョウナン</t>
    </rPh>
    <rPh sb="2" eb="3">
      <t>チュウ</t>
    </rPh>
    <phoneticPr fontId="1"/>
  </si>
  <si>
    <t>８００ｍ女子　高校・一般</t>
  </si>
  <si>
    <t>陵西中</t>
    <rPh sb="0" eb="1">
      <t>リョウ</t>
    </rPh>
    <rPh sb="1" eb="2">
      <t>セイ</t>
    </rPh>
    <rPh sb="2" eb="3">
      <t>チュウ</t>
    </rPh>
    <phoneticPr fontId="1"/>
  </si>
  <si>
    <t>３０００ｍ女子　高校・一般</t>
  </si>
  <si>
    <t>河北中</t>
    <rPh sb="0" eb="2">
      <t>カホク</t>
    </rPh>
    <rPh sb="2" eb="3">
      <t>チュウ</t>
    </rPh>
    <phoneticPr fontId="1"/>
  </si>
  <si>
    <t>走高跳女子　高校・一般</t>
  </si>
  <si>
    <t>西川中</t>
    <rPh sb="0" eb="2">
      <t>ニシカワ</t>
    </rPh>
    <rPh sb="2" eb="3">
      <t>チュウ</t>
    </rPh>
    <phoneticPr fontId="1"/>
  </si>
  <si>
    <t>走幅跳女子　高校・一般</t>
  </si>
  <si>
    <t>大江中</t>
    <rPh sb="0" eb="2">
      <t>オオエ</t>
    </rPh>
    <rPh sb="2" eb="3">
      <t>チュウ</t>
    </rPh>
    <phoneticPr fontId="1"/>
  </si>
  <si>
    <t>砲丸投女子　高校・一般</t>
    <rPh sb="0" eb="2">
      <t>ホウガン</t>
    </rPh>
    <phoneticPr fontId="1"/>
  </si>
  <si>
    <t>朝日中</t>
    <rPh sb="0" eb="2">
      <t>アサヒ</t>
    </rPh>
    <rPh sb="2" eb="3">
      <t>チュウ</t>
    </rPh>
    <phoneticPr fontId="1"/>
  </si>
  <si>
    <t>やり投女子　高校・一般</t>
  </si>
  <si>
    <t>１００ｍ男子　中学</t>
  </si>
  <si>
    <t>寒西Jac</t>
    <rPh sb="0" eb="1">
      <t>カン</t>
    </rPh>
    <rPh sb="1" eb="2">
      <t>ニシ</t>
    </rPh>
    <phoneticPr fontId="1"/>
  </si>
  <si>
    <t>４００ｍ男子　中学</t>
    <phoneticPr fontId="1"/>
  </si>
  <si>
    <t>ETｼﾞｭﾆｱ</t>
    <phoneticPr fontId="1"/>
  </si>
  <si>
    <t>８００ｍ男子　中学</t>
  </si>
  <si>
    <t>３０００ｍ男子　中学</t>
  </si>
  <si>
    <t>寒西AC</t>
    <rPh sb="0" eb="1">
      <t>カン</t>
    </rPh>
    <rPh sb="1" eb="2">
      <t>ニシ</t>
    </rPh>
    <phoneticPr fontId="1"/>
  </si>
  <si>
    <t>走高跳男子　中学</t>
  </si>
  <si>
    <t>西村山陸協</t>
    <rPh sb="3" eb="5">
      <t>リクキョウ</t>
    </rPh>
    <phoneticPr fontId="2"/>
  </si>
  <si>
    <t>走幅跳男子　中学</t>
  </si>
  <si>
    <t>砲丸投男子　中学</t>
  </si>
  <si>
    <t>１００ｍ女子　中学</t>
  </si>
  <si>
    <t>４００ｍ女子　中学</t>
    <phoneticPr fontId="1"/>
  </si>
  <si>
    <t>８００ｍ女子　中学</t>
  </si>
  <si>
    <t>１５００ｍ女子　中学</t>
  </si>
  <si>
    <t>走高跳女子　中学</t>
  </si>
  <si>
    <t>走幅跳女子　中学</t>
  </si>
  <si>
    <t>砲丸投女子　中学</t>
  </si>
  <si>
    <t>１００ｍ男子　小学</t>
  </si>
  <si>
    <t>１０００ｍ男子　小学</t>
  </si>
  <si>
    <t>走幅跳男子　小学</t>
    <rPh sb="6" eb="7">
      <t>ショウ</t>
    </rPh>
    <phoneticPr fontId="1"/>
  </si>
  <si>
    <t>１００ｍ女子　小学</t>
  </si>
  <si>
    <t>走幅跳女子　小学</t>
    <rPh sb="6" eb="7">
      <t>ショウ</t>
    </rPh>
    <phoneticPr fontId="1"/>
  </si>
  <si>
    <t>砲丸投男子　高校・一般</t>
    <rPh sb="0" eb="2">
      <t>ホウガン</t>
    </rPh>
    <rPh sb="2" eb="3">
      <t>ナ</t>
    </rPh>
    <rPh sb="6" eb="8">
      <t>コウコウ</t>
    </rPh>
    <rPh sb="9" eb="11">
      <t>イッパン</t>
    </rPh>
    <phoneticPr fontId="1"/>
  </si>
  <si>
    <t>４００ｍ男子　中学</t>
    <phoneticPr fontId="1"/>
  </si>
  <si>
    <t>４００ｍ女子　中学</t>
    <phoneticPr fontId="1"/>
  </si>
  <si>
    <t>６０ｍ３年男子　小学</t>
    <rPh sb="4" eb="5">
      <t>ネン</t>
    </rPh>
    <phoneticPr fontId="1"/>
  </si>
  <si>
    <t>６０ｍ３年女子　小学</t>
    <rPh sb="4" eb="5">
      <t>ネン</t>
    </rPh>
    <rPh sb="5" eb="6">
      <t>オンナ</t>
    </rPh>
    <phoneticPr fontId="1"/>
  </si>
  <si>
    <t>６０ｍ４年男子　小学</t>
    <rPh sb="4" eb="5">
      <t>ネン</t>
    </rPh>
    <phoneticPr fontId="1"/>
  </si>
  <si>
    <t>６０ｍ４年女子　小学</t>
    <rPh sb="4" eb="5">
      <t>ネン</t>
    </rPh>
    <rPh sb="5" eb="6">
      <t>オンナ</t>
    </rPh>
    <phoneticPr fontId="1"/>
  </si>
  <si>
    <t>１００ｍ５年男子　小学</t>
    <rPh sb="5" eb="6">
      <t>ネン</t>
    </rPh>
    <phoneticPr fontId="1"/>
  </si>
  <si>
    <t>１００ｍ５年女子　小学</t>
    <rPh sb="5" eb="6">
      <t>ネン</t>
    </rPh>
    <rPh sb="6" eb="8">
      <t>ジョシ</t>
    </rPh>
    <phoneticPr fontId="1"/>
  </si>
  <si>
    <t>１００ｍ６年男子　小学</t>
    <rPh sb="5" eb="6">
      <t>ネン</t>
    </rPh>
    <phoneticPr fontId="1"/>
  </si>
  <si>
    <t>１００ｍ６年女子　小学</t>
    <rPh sb="5" eb="6">
      <t>ネン</t>
    </rPh>
    <rPh sb="6" eb="8">
      <t>ジョシ</t>
    </rPh>
    <phoneticPr fontId="1"/>
  </si>
  <si>
    <t>８０ｍH男子　小学</t>
    <phoneticPr fontId="1"/>
  </si>
  <si>
    <t>８００ｍ女子　小学</t>
    <rPh sb="4" eb="6">
      <t>ジョシ</t>
    </rPh>
    <phoneticPr fontId="1"/>
  </si>
  <si>
    <t>コンバインドA女子　小学</t>
    <rPh sb="7" eb="9">
      <t>ジョシ</t>
    </rPh>
    <rPh sb="10" eb="12">
      <t>ショウガク</t>
    </rPh>
    <phoneticPr fontId="1"/>
  </si>
  <si>
    <t>コンバインドA男子　小学</t>
    <rPh sb="7" eb="9">
      <t>ダンシ</t>
    </rPh>
    <rPh sb="10" eb="12">
      <t>ショウガク</t>
    </rPh>
    <phoneticPr fontId="1"/>
  </si>
  <si>
    <t>コンバインドB女子　小学</t>
    <rPh sb="7" eb="9">
      <t>ジョシ</t>
    </rPh>
    <rPh sb="10" eb="12">
      <t>ショウガク</t>
    </rPh>
    <phoneticPr fontId="1"/>
  </si>
  <si>
    <t>コンバインドB男子　小学</t>
    <rPh sb="7" eb="9">
      <t>ダンシ</t>
    </rPh>
    <rPh sb="10" eb="12">
      <t>ショウガク</t>
    </rPh>
    <phoneticPr fontId="1"/>
  </si>
  <si>
    <t>走幅跳女子　小学</t>
    <rPh sb="1" eb="2">
      <t>ハバ</t>
    </rPh>
    <rPh sb="3" eb="5">
      <t>ジョシ</t>
    </rPh>
    <rPh sb="6" eb="7">
      <t>ショウ</t>
    </rPh>
    <phoneticPr fontId="1"/>
  </si>
  <si>
    <t>走高跳男子　小学</t>
    <rPh sb="0" eb="3">
      <t>ハシリタカトビ</t>
    </rPh>
    <rPh sb="3" eb="5">
      <t>ダンシ</t>
    </rPh>
    <rPh sb="6" eb="8">
      <t>ショウガク</t>
    </rPh>
    <phoneticPr fontId="1"/>
  </si>
  <si>
    <t>走高跳女子　小学</t>
    <rPh sb="0" eb="3">
      <t>ハシリタカトビ</t>
    </rPh>
    <rPh sb="3" eb="5">
      <t>ジョシ</t>
    </rPh>
    <rPh sb="6" eb="8">
      <t>ショウガク</t>
    </rPh>
    <phoneticPr fontId="1"/>
  </si>
  <si>
    <t>ｼﾞｬﾍﾞﾘｯｸ投男子　小学</t>
    <rPh sb="8" eb="9">
      <t>ナ</t>
    </rPh>
    <rPh sb="9" eb="11">
      <t>ダンシ</t>
    </rPh>
    <rPh sb="12" eb="14">
      <t>ショウガク</t>
    </rPh>
    <phoneticPr fontId="1"/>
  </si>
  <si>
    <t>ｼﾞｬﾍﾞﾘｯｸ投女子　小学</t>
    <rPh sb="8" eb="9">
      <t>ナ</t>
    </rPh>
    <rPh sb="9" eb="11">
      <t>ジョシ</t>
    </rPh>
    <rPh sb="12" eb="14">
      <t>ショウガク</t>
    </rPh>
    <phoneticPr fontId="1"/>
  </si>
  <si>
    <t>走幅跳男子　小学</t>
    <rPh sb="1" eb="2">
      <t>ハバ</t>
    </rPh>
    <rPh sb="6" eb="7">
      <t>ショウ</t>
    </rPh>
    <phoneticPr fontId="1"/>
  </si>
  <si>
    <t>８０ｍH女子　小学</t>
    <rPh sb="4" eb="6">
      <t>ジョシ</t>
    </rPh>
    <phoneticPr fontId="1"/>
  </si>
  <si>
    <t>申込責任者</t>
    <rPh sb="0" eb="2">
      <t>モウシコミ</t>
    </rPh>
    <rPh sb="2" eb="5">
      <t>セキニンシャ</t>
    </rPh>
    <phoneticPr fontId="1"/>
  </si>
  <si>
    <t>性別</t>
    <rPh sb="0" eb="2">
      <t>セイベツ</t>
    </rPh>
    <phoneticPr fontId="8"/>
  </si>
  <si>
    <t>西村山地区陸上競技協会　会長　菅野　功</t>
    <rPh sb="0" eb="1">
      <t>ニシ</t>
    </rPh>
    <rPh sb="1" eb="3">
      <t>ムラヤマ</t>
    </rPh>
    <rPh sb="3" eb="5">
      <t>チク</t>
    </rPh>
    <rPh sb="5" eb="7">
      <t>リクジョウ</t>
    </rPh>
    <rPh sb="7" eb="9">
      <t>キョウギ</t>
    </rPh>
    <rPh sb="9" eb="11">
      <t>キョウカイ</t>
    </rPh>
    <rPh sb="12" eb="14">
      <t>カイチョウ</t>
    </rPh>
    <rPh sb="15" eb="17">
      <t>カンノ</t>
    </rPh>
    <rPh sb="18" eb="19">
      <t>イサオ</t>
    </rPh>
    <phoneticPr fontId="1"/>
  </si>
  <si>
    <t>申込記入上の注意</t>
    <rPh sb="0" eb="2">
      <t>モウシコミ</t>
    </rPh>
    <rPh sb="2" eb="4">
      <t>キニュウ</t>
    </rPh>
    <rPh sb="4" eb="5">
      <t>ジョウ</t>
    </rPh>
    <rPh sb="6" eb="8">
      <t>チュウイ</t>
    </rPh>
    <phoneticPr fontId="16"/>
  </si>
  <si>
    <t>　他のシートにリンクするようになっています。</t>
    <rPh sb="1" eb="2">
      <t>ホカ</t>
    </rPh>
    <phoneticPr fontId="16"/>
  </si>
  <si>
    <t>２　お一人2種目参加の場合は、2行になるように入力してください。</t>
    <rPh sb="3" eb="5">
      <t>ヒトリ</t>
    </rPh>
    <rPh sb="6" eb="8">
      <t>シュモク</t>
    </rPh>
    <rPh sb="8" eb="10">
      <t>サンカ</t>
    </rPh>
    <rPh sb="11" eb="13">
      <t>バアイ</t>
    </rPh>
    <rPh sb="16" eb="17">
      <t>ギョウ</t>
    </rPh>
    <rPh sb="23" eb="25">
      <t>ニュウリョク</t>
    </rPh>
    <phoneticPr fontId="16"/>
  </si>
  <si>
    <t>１　申込書（個人種目）の最初のページから入力してください。</t>
    <rPh sb="2" eb="5">
      <t>モウシコミショ</t>
    </rPh>
    <rPh sb="6" eb="8">
      <t>コジン</t>
    </rPh>
    <rPh sb="8" eb="10">
      <t>シュモク</t>
    </rPh>
    <rPh sb="12" eb="14">
      <t>サイショ</t>
    </rPh>
    <rPh sb="20" eb="22">
      <t>ニュウリョク</t>
    </rPh>
    <phoneticPr fontId="16"/>
  </si>
  <si>
    <t>男</t>
    <rPh sb="0" eb="1">
      <t>オトコ</t>
    </rPh>
    <phoneticPr fontId="8"/>
  </si>
  <si>
    <t>女</t>
    <rPh sb="0" eb="1">
      <t>オンナ</t>
    </rPh>
    <phoneticPr fontId="8"/>
  </si>
  <si>
    <t>８００ｍ女子　小学</t>
    <phoneticPr fontId="1"/>
  </si>
  <si>
    <t>中学混合 ４×１００ｍ</t>
    <rPh sb="0" eb="2">
      <t>チュウガク</t>
    </rPh>
    <rPh sb="2" eb="4">
      <t>コンゴウ</t>
    </rPh>
    <phoneticPr fontId="8"/>
  </si>
  <si>
    <t>高校一般 混合 ４×１００ｍ</t>
    <rPh sb="0" eb="2">
      <t>コウコウ</t>
    </rPh>
    <rPh sb="2" eb="4">
      <t>イッパン</t>
    </rPh>
    <rPh sb="5" eb="7">
      <t>コンゴウ</t>
    </rPh>
    <phoneticPr fontId="8"/>
  </si>
  <si>
    <t>小学男女混合4×100mR</t>
    <rPh sb="0" eb="2">
      <t>ショウガク</t>
    </rPh>
    <rPh sb="2" eb="4">
      <t>ダンジョ</t>
    </rPh>
    <rPh sb="4" eb="6">
      <t>コンゴウ</t>
    </rPh>
    <phoneticPr fontId="8"/>
  </si>
  <si>
    <t>小学女子4×100mR</t>
    <rPh sb="0" eb="2">
      <t>ショウガク</t>
    </rPh>
    <rPh sb="2" eb="4">
      <t>ジョシ</t>
    </rPh>
    <phoneticPr fontId="8"/>
  </si>
  <si>
    <t>小学男子4×100mR</t>
    <rPh sb="0" eb="2">
      <t>ショウガク</t>
    </rPh>
    <rPh sb="2" eb="4">
      <t>ダンシ</t>
    </rPh>
    <phoneticPr fontId="8"/>
  </si>
  <si>
    <t>中学男子4×100mR</t>
    <rPh sb="0" eb="2">
      <t>チュウガク</t>
    </rPh>
    <rPh sb="2" eb="4">
      <t>ダンシ</t>
    </rPh>
    <phoneticPr fontId="8"/>
  </si>
  <si>
    <t>中学女子4×100mR</t>
    <rPh sb="0" eb="2">
      <t>チュウガク</t>
    </rPh>
    <rPh sb="2" eb="4">
      <t>ジョシ</t>
    </rPh>
    <phoneticPr fontId="8"/>
  </si>
  <si>
    <t>一般男女混合4×100mR</t>
    <rPh sb="0" eb="2">
      <t>イッパン</t>
    </rPh>
    <rPh sb="2" eb="4">
      <t>ダンジョ</t>
    </rPh>
    <rPh sb="4" eb="6">
      <t>コンゴウ</t>
    </rPh>
    <phoneticPr fontId="8"/>
  </si>
  <si>
    <t>参　加　料　納　付　書</t>
    <rPh sb="8" eb="9">
      <t>ツ</t>
    </rPh>
    <phoneticPr fontId="10"/>
  </si>
  <si>
    <t>人</t>
    <rPh sb="0" eb="1">
      <t>ニン</t>
    </rPh>
    <phoneticPr fontId="10"/>
  </si>
  <si>
    <t>ﾁｰﾑ</t>
    <phoneticPr fontId="10"/>
  </si>
  <si>
    <t>小学校</t>
  </si>
  <si>
    <t>　</t>
    <phoneticPr fontId="10"/>
  </si>
  <si>
    <t>年　　月　　日</t>
    <rPh sb="0" eb="1">
      <t>ネン</t>
    </rPh>
    <rPh sb="3" eb="4">
      <t>ガツ</t>
    </rPh>
    <rPh sb="6" eb="7">
      <t>ニチ</t>
    </rPh>
    <phoneticPr fontId="1"/>
  </si>
  <si>
    <t>３０００ｍ男子　高校・一般</t>
    <phoneticPr fontId="1"/>
  </si>
  <si>
    <t>第３２回 西村山陸上競技選手権大会　参加申込一覧表</t>
    <rPh sb="0" eb="1">
      <t>ダイ</t>
    </rPh>
    <rPh sb="3" eb="4">
      <t>カイ</t>
    </rPh>
    <rPh sb="5" eb="6">
      <t>ニシ</t>
    </rPh>
    <rPh sb="6" eb="8">
      <t>ムラヤマ</t>
    </rPh>
    <rPh sb="8" eb="10">
      <t>リクジョウ</t>
    </rPh>
    <rPh sb="10" eb="12">
      <t>キョウギ</t>
    </rPh>
    <rPh sb="12" eb="15">
      <t>センシュケン</t>
    </rPh>
    <rPh sb="15" eb="17">
      <t>タイカイ</t>
    </rPh>
    <rPh sb="18" eb="20">
      <t>サンカ</t>
    </rPh>
    <rPh sb="20" eb="22">
      <t>モウシコミ</t>
    </rPh>
    <rPh sb="22" eb="25">
      <t>イチランヒョウ</t>
    </rPh>
    <phoneticPr fontId="1"/>
  </si>
  <si>
    <t>２０２６年　　月　　日</t>
    <rPh sb="4" eb="5">
      <t>ネン</t>
    </rPh>
    <rPh sb="7" eb="8">
      <t>ガツ</t>
    </rPh>
    <rPh sb="10" eb="11">
      <t>ニチ</t>
    </rPh>
    <phoneticPr fontId="1"/>
  </si>
  <si>
    <t>第３２回 西村山陸上競技選手権大会　参加申込一覧表</t>
    <phoneticPr fontId="8"/>
  </si>
  <si>
    <t>第３２回 西村山陸上競技選手権大会</t>
    <phoneticPr fontId="1"/>
  </si>
  <si>
    <t>（1人1,000円）</t>
    <rPh sb="2" eb="3">
      <t>ヒト</t>
    </rPh>
    <rPh sb="8" eb="9">
      <t>エン</t>
    </rPh>
    <phoneticPr fontId="10"/>
  </si>
  <si>
    <t>（1チーム1,500円）</t>
    <rPh sb="10" eb="11">
      <t>エン</t>
    </rPh>
    <phoneticPr fontId="10"/>
  </si>
  <si>
    <t>ただし、第３２回 西村山陸上競技選手権大会の</t>
    <rPh sb="4" eb="5">
      <t>ダイ</t>
    </rPh>
    <rPh sb="7" eb="8">
      <t>カイ</t>
    </rPh>
    <rPh sb="9" eb="10">
      <t>ニシ</t>
    </rPh>
    <rPh sb="10" eb="12">
      <t>ムラヤマ</t>
    </rPh>
    <rPh sb="12" eb="14">
      <t>リクジョウ</t>
    </rPh>
    <rPh sb="14" eb="16">
      <t>キョウギ</t>
    </rPh>
    <rPh sb="16" eb="19">
      <t>センシュケン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</si>
</sst>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);[Red]\(#,##0\)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sz val="10"/>
      <name val="ＭＳ ゴシック"/>
      <family val="3"/>
      <charset val="128"/>
    </font>
    <font>
      <b/>
      <sz val="20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274">
    <xf numFmtId="0" fontId="0" fillId="0" borderId="0" xfId="0">
      <alignment vertical="center"/>
    </xf>
    <xf numFmtId="0" fontId="18" fillId="0" borderId="0" xfId="1">
      <alignment vertical="center"/>
    </xf>
    <xf numFmtId="49" fontId="18" fillId="0" borderId="0" xfId="1" applyNumberFormat="1">
      <alignment vertical="center"/>
    </xf>
    <xf numFmtId="0" fontId="18" fillId="0" borderId="0" xfId="0" applyFont="1">
      <alignment vertical="center"/>
    </xf>
    <xf numFmtId="49" fontId="18" fillId="0" borderId="0" xfId="0" applyNumberFormat="1" applyFont="1">
      <alignment vertical="center"/>
    </xf>
    <xf numFmtId="49" fontId="18" fillId="2" borderId="0" xfId="0" applyNumberFormat="1" applyFont="1" applyFill="1">
      <alignment vertical="center"/>
    </xf>
    <xf numFmtId="0" fontId="18" fillId="2" borderId="0" xfId="0" applyFont="1" applyFill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0" fontId="17" fillId="0" borderId="0" xfId="0" applyFont="1" applyAlignment="1"/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/>
    <xf numFmtId="0" fontId="17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1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12" xfId="0" applyFont="1" applyBorder="1">
      <alignment vertical="center"/>
    </xf>
    <xf numFmtId="177" fontId="13" fillId="0" borderId="0" xfId="0" applyNumberFormat="1" applyFont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0" xfId="0" applyFont="1" applyAlignment="1"/>
    <xf numFmtId="0" fontId="13" fillId="0" borderId="12" xfId="0" applyFont="1" applyBorder="1">
      <alignment vertical="center"/>
    </xf>
    <xf numFmtId="177" fontId="13" fillId="0" borderId="0" xfId="0" applyNumberFormat="1" applyFont="1" applyAlignment="1"/>
    <xf numFmtId="0" fontId="13" fillId="0" borderId="15" xfId="0" applyFont="1" applyBorder="1">
      <alignment vertical="center"/>
    </xf>
    <xf numFmtId="177" fontId="13" fillId="0" borderId="15" xfId="0" applyNumberFormat="1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6" xfId="0" applyFont="1" applyBorder="1">
      <alignment vertical="center"/>
    </xf>
    <xf numFmtId="0" fontId="17" fillId="2" borderId="0" xfId="0" applyFont="1" applyFill="1" applyAlignment="1">
      <alignment horizontal="center" vertical="center"/>
    </xf>
    <xf numFmtId="177" fontId="13" fillId="0" borderId="23" xfId="0" applyNumberFormat="1" applyFont="1" applyBorder="1">
      <alignment vertical="center"/>
    </xf>
    <xf numFmtId="177" fontId="14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5" xfId="0" applyFont="1" applyBorder="1" applyAlignment="1"/>
    <xf numFmtId="177" fontId="14" fillId="0" borderId="0" xfId="0" applyNumberFormat="1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21" fillId="0" borderId="0" xfId="0" applyFont="1" applyAlignment="1"/>
    <xf numFmtId="0" fontId="12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12" fillId="3" borderId="0" xfId="0" applyFont="1" applyFill="1">
      <alignment vertical="center"/>
    </xf>
    <xf numFmtId="0" fontId="22" fillId="3" borderId="30" xfId="0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3" borderId="31" xfId="0" applyFont="1" applyFill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83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3" borderId="5" xfId="0" applyFont="1" applyFill="1" applyBorder="1" applyAlignment="1" applyProtection="1">
      <alignment horizontal="center" vertical="center" shrinkToFit="1"/>
      <protection locked="0"/>
    </xf>
    <xf numFmtId="0" fontId="12" fillId="3" borderId="6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49" fontId="12" fillId="2" borderId="0" xfId="0" quotePrefix="1" applyNumberFormat="1" applyFont="1" applyFill="1">
      <alignment vertical="center"/>
    </xf>
    <xf numFmtId="49" fontId="12" fillId="2" borderId="0" xfId="0" applyNumberFormat="1" applyFont="1" applyFill="1">
      <alignment vertical="center"/>
    </xf>
    <xf numFmtId="0" fontId="21" fillId="2" borderId="0" xfId="0" applyFont="1" applyFill="1">
      <alignment vertical="center"/>
    </xf>
    <xf numFmtId="0" fontId="23" fillId="0" borderId="0" xfId="0" applyFont="1">
      <alignment vertical="center"/>
    </xf>
    <xf numFmtId="0" fontId="12" fillId="3" borderId="3" xfId="0" applyFont="1" applyFill="1" applyBorder="1" applyAlignment="1" applyProtection="1">
      <alignment horizontal="center" vertical="center" shrinkToFit="1"/>
      <protection locked="0"/>
    </xf>
    <xf numFmtId="0" fontId="12" fillId="3" borderId="4" xfId="0" applyFont="1" applyFill="1" applyBorder="1" applyAlignment="1" applyProtection="1">
      <alignment horizontal="center" vertical="center" shrinkToFit="1"/>
      <protection locked="0"/>
    </xf>
    <xf numFmtId="0" fontId="12" fillId="3" borderId="7" xfId="0" applyFont="1" applyFill="1" applyBorder="1" applyAlignment="1" applyProtection="1">
      <alignment horizontal="center" vertical="center" shrinkToFit="1"/>
      <protection locked="0"/>
    </xf>
    <xf numFmtId="0" fontId="12" fillId="3" borderId="8" xfId="0" applyFont="1" applyFill="1" applyBorder="1" applyAlignment="1" applyProtection="1">
      <alignment horizontal="center" vertical="center" shrinkToFit="1"/>
      <protection locked="0"/>
    </xf>
    <xf numFmtId="0" fontId="12" fillId="3" borderId="9" xfId="0" applyFont="1" applyFill="1" applyBorder="1" applyAlignment="1" applyProtection="1">
      <alignment horizontal="center" vertical="center" shrinkToFit="1"/>
      <protection locked="0"/>
    </xf>
    <xf numFmtId="0" fontId="12" fillId="3" borderId="10" xfId="0" applyFont="1" applyFill="1" applyBorder="1" applyAlignment="1" applyProtection="1">
      <alignment horizontal="center" vertical="center" shrinkToFit="1"/>
      <protection locked="0"/>
    </xf>
    <xf numFmtId="0" fontId="12" fillId="3" borderId="66" xfId="0" applyFont="1" applyFill="1" applyBorder="1" applyAlignment="1" applyProtection="1">
      <alignment horizontal="center" vertical="center" shrinkToFit="1"/>
      <protection locked="0"/>
    </xf>
    <xf numFmtId="0" fontId="12" fillId="3" borderId="28" xfId="0" applyFont="1" applyFill="1" applyBorder="1">
      <alignment vertical="center"/>
    </xf>
    <xf numFmtId="0" fontId="12" fillId="3" borderId="29" xfId="0" applyFont="1" applyFill="1" applyBorder="1">
      <alignment vertical="center"/>
    </xf>
    <xf numFmtId="0" fontId="22" fillId="3" borderId="29" xfId="0" applyFont="1" applyFill="1" applyBorder="1" applyAlignment="1">
      <alignment horizontal="right" vertical="center"/>
    </xf>
    <xf numFmtId="0" fontId="13" fillId="3" borderId="29" xfId="0" applyFont="1" applyFill="1" applyBorder="1" applyAlignment="1">
      <alignment horizontal="center" vertical="center" shrinkToFit="1"/>
    </xf>
    <xf numFmtId="0" fontId="22" fillId="3" borderId="29" xfId="0" applyFont="1" applyFill="1" applyBorder="1" applyAlignment="1">
      <alignment horizontal="right" vertical="center" shrinkToFit="1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>
      <alignment horizontal="center" vertical="center"/>
    </xf>
    <xf numFmtId="49" fontId="12" fillId="0" borderId="0" xfId="0" quotePrefix="1" applyNumberFormat="1" applyFont="1">
      <alignment vertical="center"/>
    </xf>
    <xf numFmtId="49" fontId="12" fillId="0" borderId="0" xfId="0" applyNumberFormat="1" applyFont="1">
      <alignment vertical="center"/>
    </xf>
    <xf numFmtId="0" fontId="12" fillId="3" borderId="32" xfId="0" applyFont="1" applyFill="1" applyBorder="1">
      <alignment vertical="center"/>
    </xf>
    <xf numFmtId="0" fontId="12" fillId="3" borderId="33" xfId="0" applyFont="1" applyFill="1" applyBorder="1">
      <alignment vertical="center"/>
    </xf>
    <xf numFmtId="0" fontId="22" fillId="3" borderId="33" xfId="0" applyFont="1" applyFill="1" applyBorder="1" applyAlignment="1">
      <alignment horizontal="right" vertical="center"/>
    </xf>
    <xf numFmtId="0" fontId="13" fillId="3" borderId="33" xfId="0" applyFont="1" applyFill="1" applyBorder="1" applyAlignment="1">
      <alignment horizontal="center" vertical="center" shrinkToFit="1"/>
    </xf>
    <xf numFmtId="0" fontId="22" fillId="3" borderId="34" xfId="0" applyFont="1" applyFill="1" applyBorder="1" applyAlignment="1">
      <alignment horizontal="center" vertical="center"/>
    </xf>
    <xf numFmtId="0" fontId="12" fillId="3" borderId="11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21" fillId="0" borderId="11" xfId="0" applyFont="1" applyBorder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12" xfId="0" applyFont="1" applyFill="1" applyBorder="1" applyAlignment="1">
      <alignment horizontal="center" vertical="center"/>
    </xf>
    <xf numFmtId="176" fontId="12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 applyProtection="1">
      <alignment horizontal="left" vertical="center"/>
      <protection locked="0"/>
    </xf>
    <xf numFmtId="0" fontId="12" fillId="3" borderId="14" xfId="0" applyFont="1" applyFill="1" applyBorder="1">
      <alignment vertical="center"/>
    </xf>
    <xf numFmtId="0" fontId="12" fillId="3" borderId="15" xfId="0" applyFont="1" applyFill="1" applyBorder="1">
      <alignment vertical="center"/>
    </xf>
    <xf numFmtId="0" fontId="13" fillId="3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21" fillId="0" borderId="15" xfId="0" applyFont="1" applyBorder="1">
      <alignment vertical="center"/>
    </xf>
    <xf numFmtId="0" fontId="22" fillId="3" borderId="15" xfId="0" applyFont="1" applyFill="1" applyBorder="1" applyAlignment="1">
      <alignment horizontal="center" vertical="center"/>
    </xf>
    <xf numFmtId="0" fontId="12" fillId="3" borderId="16" xfId="0" applyFont="1" applyFill="1" applyBorder="1">
      <alignment vertical="center"/>
    </xf>
    <xf numFmtId="0" fontId="22" fillId="3" borderId="77" xfId="0" applyFont="1" applyFill="1" applyBorder="1" applyAlignment="1">
      <alignment horizontal="center" vertical="center" shrinkToFit="1"/>
    </xf>
    <xf numFmtId="0" fontId="22" fillId="3" borderId="78" xfId="0" applyFont="1" applyFill="1" applyBorder="1" applyAlignment="1">
      <alignment horizontal="center" vertical="center" wrapText="1" shrinkToFit="1"/>
    </xf>
    <xf numFmtId="49" fontId="12" fillId="0" borderId="0" xfId="0" applyNumberFormat="1" applyFont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0" fontId="12" fillId="0" borderId="0" xfId="0" quotePrefix="1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 shrinkToFit="1"/>
    </xf>
    <xf numFmtId="49" fontId="25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vertical="center" shrinkToFit="1"/>
    </xf>
    <xf numFmtId="49" fontId="23" fillId="0" borderId="0" xfId="0" applyNumberFormat="1" applyFont="1">
      <alignment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12" fillId="2" borderId="0" xfId="0" quotePrefix="1" applyFont="1" applyFill="1">
      <alignment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79" xfId="0" applyFont="1" applyFill="1" applyBorder="1" applyAlignment="1" applyProtection="1">
      <alignment horizontal="center" vertical="center" shrinkToFit="1"/>
      <protection locked="0"/>
    </xf>
    <xf numFmtId="0" fontId="12" fillId="3" borderId="82" xfId="0" applyFont="1" applyFill="1" applyBorder="1" applyAlignment="1" applyProtection="1">
      <alignment horizontal="center" vertical="center" shrinkToFit="1"/>
      <protection locked="0"/>
    </xf>
    <xf numFmtId="0" fontId="12" fillId="0" borderId="29" xfId="0" applyFont="1" applyBorder="1">
      <alignment vertical="center"/>
    </xf>
    <xf numFmtId="0" fontId="28" fillId="3" borderId="29" xfId="0" applyFont="1" applyFill="1" applyBorder="1" applyAlignment="1" applyProtection="1">
      <alignment vertical="center" shrinkToFit="1"/>
      <protection locked="0"/>
    </xf>
    <xf numFmtId="0" fontId="22" fillId="3" borderId="22" xfId="0" applyFont="1" applyFill="1" applyBorder="1" applyProtection="1">
      <alignment vertical="center"/>
      <protection locked="0"/>
    </xf>
    <xf numFmtId="0" fontId="12" fillId="3" borderId="0" xfId="0" applyFont="1" applyFill="1" applyProtection="1">
      <alignment vertical="center"/>
      <protection locked="0"/>
    </xf>
    <xf numFmtId="0" fontId="22" fillId="3" borderId="0" xfId="0" applyFont="1" applyFill="1" applyAlignment="1" applyProtection="1">
      <alignment horizontal="right" vertical="center"/>
      <protection locked="0"/>
    </xf>
    <xf numFmtId="0" fontId="13" fillId="3" borderId="0" xfId="0" applyFont="1" applyFill="1" applyAlignment="1" applyProtection="1">
      <alignment horizontal="center" vertical="center" shrinkToFit="1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Protection="1">
      <alignment vertical="center"/>
      <protection locked="0"/>
    </xf>
    <xf numFmtId="0" fontId="13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center" vertical="center" shrinkToFit="1"/>
    </xf>
    <xf numFmtId="0" fontId="22" fillId="3" borderId="22" xfId="0" applyFont="1" applyFill="1" applyBorder="1" applyAlignment="1" applyProtection="1">
      <alignment horizontal="left" vertical="center"/>
      <protection locked="0"/>
    </xf>
    <xf numFmtId="0" fontId="12" fillId="3" borderId="27" xfId="0" applyFont="1" applyFill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25" fillId="0" borderId="0" xfId="1" applyFont="1">
      <alignment vertical="center"/>
    </xf>
    <xf numFmtId="49" fontId="12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8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8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24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wrapText="1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36" xfId="0" applyFont="1" applyBorder="1" applyAlignment="1" applyProtection="1">
      <alignment horizontal="left" vertical="center" shrinkToFit="1"/>
      <protection locked="0"/>
    </xf>
    <xf numFmtId="49" fontId="12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5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56" xfId="0" applyFont="1" applyFill="1" applyBorder="1" applyAlignment="1">
      <alignment vertical="center" shrinkToFit="1"/>
    </xf>
    <xf numFmtId="0" fontId="12" fillId="3" borderId="57" xfId="0" applyFont="1" applyFill="1" applyBorder="1" applyAlignment="1">
      <alignment vertical="center" shrinkToFit="1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176" fontId="12" fillId="3" borderId="0" xfId="0" applyNumberFormat="1" applyFont="1" applyFill="1" applyAlignment="1" applyProtection="1">
      <alignment horizontal="right" vertical="center"/>
      <protection locked="0"/>
    </xf>
    <xf numFmtId="0" fontId="12" fillId="3" borderId="54" xfId="0" applyFont="1" applyFill="1" applyBorder="1" applyAlignment="1">
      <alignment horizontal="center" vertical="center" shrinkToFit="1"/>
    </xf>
    <xf numFmtId="0" fontId="12" fillId="3" borderId="55" xfId="0" applyFont="1" applyFill="1" applyBorder="1" applyAlignment="1">
      <alignment horizontal="center" vertical="center" shrinkToFit="1"/>
    </xf>
    <xf numFmtId="0" fontId="12" fillId="0" borderId="37" xfId="0" applyFont="1" applyBorder="1" applyAlignment="1" applyProtection="1">
      <alignment horizontal="left" vertical="center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0" fontId="22" fillId="3" borderId="72" xfId="0" applyFont="1" applyFill="1" applyBorder="1" applyAlignment="1">
      <alignment horizontal="center" vertical="center"/>
    </xf>
    <xf numFmtId="0" fontId="12" fillId="0" borderId="80" xfId="0" applyFont="1" applyBorder="1" applyAlignment="1" applyProtection="1">
      <alignment horizontal="left" vertical="center" shrinkToFit="1"/>
      <protection locked="0"/>
    </xf>
    <xf numFmtId="0" fontId="12" fillId="0" borderId="81" xfId="0" applyFont="1" applyBorder="1" applyAlignment="1" applyProtection="1">
      <alignment horizontal="left" vertical="center" shrinkToFit="1"/>
      <protection locked="0"/>
    </xf>
    <xf numFmtId="0" fontId="22" fillId="3" borderId="61" xfId="0" applyFont="1" applyFill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/>
    </xf>
    <xf numFmtId="0" fontId="12" fillId="0" borderId="37" xfId="0" applyFont="1" applyBorder="1" applyAlignment="1" applyProtection="1">
      <alignment horizontal="left" vertical="center" shrinkToFit="1"/>
      <protection locked="0"/>
    </xf>
    <xf numFmtId="0" fontId="12" fillId="0" borderId="38" xfId="0" applyFont="1" applyBorder="1" applyAlignment="1" applyProtection="1">
      <alignment horizontal="left" vertical="center" shrinkToFit="1"/>
      <protection locked="0"/>
    </xf>
    <xf numFmtId="0" fontId="14" fillId="3" borderId="49" xfId="0" applyFont="1" applyFill="1" applyBorder="1" applyAlignment="1" applyProtection="1">
      <alignment horizontal="center" vertical="center" shrinkToFit="1"/>
      <protection locked="0"/>
    </xf>
    <xf numFmtId="0" fontId="14" fillId="3" borderId="7" xfId="0" applyFont="1" applyFill="1" applyBorder="1" applyAlignment="1" applyProtection="1">
      <alignment horizontal="center" vertical="center" shrinkToFit="1"/>
      <protection locked="0"/>
    </xf>
    <xf numFmtId="0" fontId="22" fillId="3" borderId="2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 wrapText="1" shrinkToFit="1"/>
    </xf>
    <xf numFmtId="0" fontId="12" fillId="3" borderId="33" xfId="0" applyFont="1" applyFill="1" applyBorder="1" applyAlignment="1">
      <alignment horizontal="center" vertical="center" wrapText="1" shrinkToFit="1"/>
    </xf>
    <xf numFmtId="0" fontId="12" fillId="3" borderId="51" xfId="0" applyFont="1" applyFill="1" applyBorder="1" applyAlignment="1">
      <alignment horizontal="center" vertical="center" wrapText="1" shrinkToFit="1"/>
    </xf>
    <xf numFmtId="0" fontId="12" fillId="3" borderId="52" xfId="0" applyFont="1" applyFill="1" applyBorder="1" applyAlignment="1">
      <alignment horizontal="center" vertical="center" wrapText="1" shrinkToFit="1"/>
    </xf>
    <xf numFmtId="0" fontId="12" fillId="3" borderId="68" xfId="0" applyFont="1" applyFill="1" applyBorder="1" applyAlignment="1">
      <alignment horizontal="center" vertical="center" wrapText="1" shrinkToFit="1"/>
    </xf>
    <xf numFmtId="0" fontId="12" fillId="3" borderId="53" xfId="0" applyFont="1" applyFill="1" applyBorder="1" applyAlignment="1">
      <alignment horizontal="center" vertical="center" wrapText="1" shrinkToFit="1"/>
    </xf>
    <xf numFmtId="0" fontId="22" fillId="3" borderId="40" xfId="0" applyFont="1" applyFill="1" applyBorder="1" applyAlignment="1">
      <alignment horizontal="center" vertical="center" wrapText="1"/>
    </xf>
    <xf numFmtId="0" fontId="19" fillId="3" borderId="0" xfId="0" applyFont="1" applyFill="1" applyAlignment="1" applyProtection="1">
      <alignment horizontal="right" vertical="center"/>
      <protection locked="0"/>
    </xf>
    <xf numFmtId="176" fontId="12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49" fontId="12" fillId="3" borderId="3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1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39" xfId="0" applyFont="1" applyFill="1" applyBorder="1" applyAlignment="1" applyProtection="1">
      <alignment horizontal="center" vertical="center" shrinkToFit="1"/>
      <protection locked="0"/>
    </xf>
    <xf numFmtId="0" fontId="13" fillId="3" borderId="40" xfId="0" applyFont="1" applyFill="1" applyBorder="1" applyAlignment="1" applyProtection="1">
      <alignment horizontal="center" vertical="center" shrinkToFit="1"/>
      <protection locked="0"/>
    </xf>
    <xf numFmtId="0" fontId="13" fillId="3" borderId="50" xfId="0" applyFont="1" applyFill="1" applyBorder="1" applyAlignment="1" applyProtection="1">
      <alignment horizontal="center" vertical="center" shrinkToFit="1"/>
      <protection locked="0"/>
    </xf>
    <xf numFmtId="0" fontId="13" fillId="3" borderId="33" xfId="0" applyFont="1" applyFill="1" applyBorder="1" applyAlignment="1" applyProtection="1">
      <alignment horizontal="center" vertical="center" shrinkToFit="1"/>
      <protection locked="0"/>
    </xf>
    <xf numFmtId="0" fontId="13" fillId="3" borderId="43" xfId="0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 applyProtection="1">
      <alignment horizontal="center" vertical="center" shrinkToFit="1"/>
      <protection locked="0"/>
    </xf>
    <xf numFmtId="0" fontId="13" fillId="3" borderId="44" xfId="0" applyFont="1" applyFill="1" applyBorder="1" applyAlignment="1" applyProtection="1">
      <alignment horizontal="center" vertical="center" shrinkToFit="1"/>
      <protection locked="0"/>
    </xf>
    <xf numFmtId="0" fontId="13" fillId="3" borderId="41" xfId="0" applyFont="1" applyFill="1" applyBorder="1" applyAlignment="1" applyProtection="1">
      <alignment horizontal="center" vertical="center" shrinkToFit="1"/>
      <protection locked="0"/>
    </xf>
    <xf numFmtId="0" fontId="9" fillId="3" borderId="0" xfId="0" applyFont="1" applyFill="1" applyAlignment="1">
      <alignment horizontal="center" vertical="center" shrinkToFit="1"/>
    </xf>
    <xf numFmtId="0" fontId="19" fillId="3" borderId="43" xfId="0" applyFont="1" applyFill="1" applyBorder="1" applyAlignment="1" applyProtection="1">
      <alignment horizontal="center" vertical="center" shrinkToFit="1"/>
      <protection locked="0"/>
    </xf>
    <xf numFmtId="0" fontId="19" fillId="3" borderId="30" xfId="0" applyFont="1" applyFill="1" applyBorder="1" applyAlignment="1" applyProtection="1">
      <alignment horizontal="center" vertical="center" shrinkToFit="1"/>
      <protection locked="0"/>
    </xf>
    <xf numFmtId="0" fontId="19" fillId="3" borderId="44" xfId="0" applyFont="1" applyFill="1" applyBorder="1" applyAlignment="1" applyProtection="1">
      <alignment horizontal="center" vertical="center" shrinkToFit="1"/>
      <protection locked="0"/>
    </xf>
    <xf numFmtId="0" fontId="12" fillId="3" borderId="62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 shrinkToFit="1"/>
    </xf>
    <xf numFmtId="0" fontId="12" fillId="3" borderId="68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 applyProtection="1">
      <alignment horizontal="center" vertical="center" shrinkToFit="1"/>
      <protection locked="0"/>
    </xf>
    <xf numFmtId="0" fontId="12" fillId="3" borderId="38" xfId="0" applyFont="1" applyFill="1" applyBorder="1" applyAlignment="1" applyProtection="1">
      <alignment horizontal="center" vertical="center" shrinkToFit="1"/>
      <protection locked="0"/>
    </xf>
    <xf numFmtId="0" fontId="12" fillId="3" borderId="69" xfId="0" applyFont="1" applyFill="1" applyBorder="1" applyAlignment="1" applyProtection="1">
      <alignment horizontal="center" vertical="center" shrinkToFit="1"/>
      <protection locked="0"/>
    </xf>
    <xf numFmtId="0" fontId="12" fillId="3" borderId="73" xfId="0" applyFont="1" applyFill="1" applyBorder="1" applyAlignment="1" applyProtection="1">
      <alignment horizontal="center" vertical="center" shrinkToFit="1"/>
      <protection locked="0"/>
    </xf>
    <xf numFmtId="0" fontId="12" fillId="3" borderId="70" xfId="0" applyFont="1" applyFill="1" applyBorder="1" applyAlignment="1" applyProtection="1">
      <alignment horizontal="center" vertical="center" shrinkToFit="1"/>
      <protection locked="0"/>
    </xf>
    <xf numFmtId="0" fontId="12" fillId="3" borderId="74" xfId="0" applyFont="1" applyFill="1" applyBorder="1" applyAlignment="1" applyProtection="1">
      <alignment horizontal="center" vertical="center" shrinkToFit="1"/>
      <protection locked="0"/>
    </xf>
    <xf numFmtId="0" fontId="13" fillId="3" borderId="34" xfId="0" applyFont="1" applyFill="1" applyBorder="1" applyAlignment="1" applyProtection="1">
      <alignment horizontal="center" vertical="center" shrinkToFit="1"/>
      <protection locked="0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49" xfId="0" applyFont="1" applyFill="1" applyBorder="1" applyAlignment="1" applyProtection="1">
      <alignment horizontal="center" vertical="center" shrinkToFit="1"/>
      <protection locked="0"/>
    </xf>
    <xf numFmtId="0" fontId="12" fillId="3" borderId="66" xfId="0" applyFont="1" applyFill="1" applyBorder="1" applyAlignment="1" applyProtection="1">
      <alignment horizontal="center" vertical="center" shrinkToFit="1"/>
      <protection locked="0"/>
    </xf>
    <xf numFmtId="0" fontId="12" fillId="3" borderId="67" xfId="0" applyFont="1" applyFill="1" applyBorder="1" applyAlignment="1" applyProtection="1">
      <alignment horizontal="center" vertical="center" shrinkToFit="1"/>
      <protection locked="0"/>
    </xf>
    <xf numFmtId="0" fontId="13" fillId="3" borderId="39" xfId="0" applyFont="1" applyFill="1" applyBorder="1" applyAlignment="1">
      <alignment horizontal="center" vertical="center" shrinkToFit="1"/>
    </xf>
    <xf numFmtId="0" fontId="13" fillId="3" borderId="40" xfId="0" applyFont="1" applyFill="1" applyBorder="1" applyAlignment="1">
      <alignment horizontal="center" vertical="center" shrinkToFit="1"/>
    </xf>
    <xf numFmtId="0" fontId="24" fillId="3" borderId="0" xfId="0" applyFont="1" applyFill="1" applyAlignment="1">
      <alignment horizontal="center" vertical="center" shrinkToFit="1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13" fillId="3" borderId="41" xfId="0" applyFont="1" applyFill="1" applyBorder="1" applyAlignment="1">
      <alignment horizontal="center" vertical="center" shrinkToFit="1"/>
    </xf>
    <xf numFmtId="49" fontId="12" fillId="3" borderId="7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76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44" xfId="0" applyFont="1" applyFill="1" applyBorder="1" applyAlignment="1">
      <alignment horizontal="center" vertical="center" shrinkToFit="1"/>
    </xf>
    <xf numFmtId="49" fontId="12" fillId="3" borderId="37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7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0" xfId="0" applyNumberFormat="1" applyFont="1" applyFill="1" applyAlignment="1" applyProtection="1">
      <alignment horizontal="center" vertical="center" shrinkToFit="1"/>
      <protection locked="0"/>
    </xf>
    <xf numFmtId="49" fontId="12" fillId="3" borderId="73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43" xfId="0" applyFont="1" applyFill="1" applyBorder="1" applyAlignment="1">
      <alignment horizontal="center" vertical="center" shrinkToFit="1"/>
    </xf>
    <xf numFmtId="0" fontId="19" fillId="3" borderId="30" xfId="0" applyFont="1" applyFill="1" applyBorder="1" applyAlignment="1">
      <alignment horizontal="center" vertical="center" shrinkToFit="1"/>
    </xf>
    <xf numFmtId="176" fontId="12" fillId="3" borderId="0" xfId="0" applyNumberFormat="1" applyFont="1" applyFill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12" fillId="3" borderId="12" xfId="0" applyNumberFormat="1" applyFont="1" applyFill="1" applyBorder="1" applyAlignment="1" applyProtection="1">
      <alignment horizontal="center" vertical="center"/>
      <protection locked="0"/>
    </xf>
    <xf numFmtId="177" fontId="14" fillId="0" borderId="2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77" fontId="15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176" fontId="12" fillId="3" borderId="0" xfId="0" applyNumberFormat="1" applyFont="1" applyFill="1" applyAlignment="1" applyProtection="1">
      <alignment horizontal="left" vertical="center"/>
      <protection locked="0"/>
    </xf>
    <xf numFmtId="176" fontId="12" fillId="3" borderId="12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177" fontId="13" fillId="0" borderId="13" xfId="0" applyNumberFormat="1" applyFont="1" applyBorder="1" applyAlignment="1">
      <alignment horizontal="center"/>
    </xf>
    <xf numFmtId="177" fontId="1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66676</xdr:colOff>
      <xdr:row>40</xdr:row>
      <xdr:rowOff>47625</xdr:rowOff>
    </xdr:from>
    <xdr:to>
      <xdr:col>12</xdr:col>
      <xdr:colOff>238126</xdr:colOff>
      <xdr:row>40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639426" y="102679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66676</xdr:colOff>
      <xdr:row>80</xdr:row>
      <xdr:rowOff>47625</xdr:rowOff>
    </xdr:from>
    <xdr:to>
      <xdr:col>12</xdr:col>
      <xdr:colOff>238126</xdr:colOff>
      <xdr:row>80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639426" y="207740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66676</xdr:colOff>
      <xdr:row>120</xdr:row>
      <xdr:rowOff>57150</xdr:rowOff>
    </xdr:from>
    <xdr:to>
      <xdr:col>12</xdr:col>
      <xdr:colOff>238126</xdr:colOff>
      <xdr:row>120</xdr:row>
      <xdr:rowOff>238125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639426" y="312896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76201</xdr:colOff>
      <xdr:row>160</xdr:row>
      <xdr:rowOff>47625</xdr:rowOff>
    </xdr:from>
    <xdr:to>
      <xdr:col>12</xdr:col>
      <xdr:colOff>247651</xdr:colOff>
      <xdr:row>160</xdr:row>
      <xdr:rowOff>228600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648951" y="41786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32</xdr:row>
      <xdr:rowOff>152398</xdr:rowOff>
    </xdr:from>
    <xdr:to>
      <xdr:col>13</xdr:col>
      <xdr:colOff>142875</xdr:colOff>
      <xdr:row>32</xdr:row>
      <xdr:rowOff>323848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977188" y="13677898"/>
          <a:ext cx="1428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72</xdr:row>
      <xdr:rowOff>152398</xdr:rowOff>
    </xdr:from>
    <xdr:to>
      <xdr:col>13</xdr:col>
      <xdr:colOff>133350</xdr:colOff>
      <xdr:row>72</xdr:row>
      <xdr:rowOff>323848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977188" y="29060773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112</xdr:row>
      <xdr:rowOff>152398</xdr:rowOff>
    </xdr:from>
    <xdr:to>
      <xdr:col>13</xdr:col>
      <xdr:colOff>133350</xdr:colOff>
      <xdr:row>112</xdr:row>
      <xdr:rowOff>323848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977188" y="44443648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152</xdr:row>
      <xdr:rowOff>152398</xdr:rowOff>
    </xdr:from>
    <xdr:to>
      <xdr:col>13</xdr:col>
      <xdr:colOff>133350</xdr:colOff>
      <xdr:row>152</xdr:row>
      <xdr:rowOff>323848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77188" y="59826523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295274</xdr:colOff>
      <xdr:row>45</xdr:row>
      <xdr:rowOff>57150</xdr:rowOff>
    </xdr:from>
    <xdr:to>
      <xdr:col>14</xdr:col>
      <xdr:colOff>476249</xdr:colOff>
      <xdr:row>45</xdr:row>
      <xdr:rowOff>228600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77249" y="1179195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95250</xdr:colOff>
      <xdr:row>53</xdr:row>
      <xdr:rowOff>47625</xdr:rowOff>
    </xdr:from>
    <xdr:to>
      <xdr:col>12</xdr:col>
      <xdr:colOff>266700</xdr:colOff>
      <xdr:row>53</xdr:row>
      <xdr:rowOff>228600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848600" y="133445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99</xdr:row>
      <xdr:rowOff>57150</xdr:rowOff>
    </xdr:from>
    <xdr:to>
      <xdr:col>14</xdr:col>
      <xdr:colOff>476249</xdr:colOff>
      <xdr:row>99</xdr:row>
      <xdr:rowOff>228600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477249" y="2537460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107</xdr:row>
      <xdr:rowOff>47625</xdr:rowOff>
    </xdr:from>
    <xdr:to>
      <xdr:col>12</xdr:col>
      <xdr:colOff>276225</xdr:colOff>
      <xdr:row>107</xdr:row>
      <xdr:rowOff>228600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858125" y="26927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18</xdr:row>
      <xdr:rowOff>57150</xdr:rowOff>
    </xdr:from>
    <xdr:to>
      <xdr:col>14</xdr:col>
      <xdr:colOff>476249</xdr:colOff>
      <xdr:row>18</xdr:row>
      <xdr:rowOff>228600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762999" y="500062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26</xdr:row>
      <xdr:rowOff>47625</xdr:rowOff>
    </xdr:from>
    <xdr:to>
      <xdr:col>12</xdr:col>
      <xdr:colOff>276225</xdr:colOff>
      <xdr:row>26</xdr:row>
      <xdr:rowOff>228600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858125" y="655320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72</xdr:row>
      <xdr:rowOff>57150</xdr:rowOff>
    </xdr:from>
    <xdr:to>
      <xdr:col>14</xdr:col>
      <xdr:colOff>476249</xdr:colOff>
      <xdr:row>72</xdr:row>
      <xdr:rowOff>228600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77249" y="185832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80</xdr:row>
      <xdr:rowOff>47625</xdr:rowOff>
    </xdr:from>
    <xdr:to>
      <xdr:col>12</xdr:col>
      <xdr:colOff>276225</xdr:colOff>
      <xdr:row>80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858125" y="201358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11</xdr:col>
      <xdr:colOff>542925</xdr:colOff>
      <xdr:row>25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00825" y="171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</xdr:row>
      <xdr:rowOff>104775</xdr:rowOff>
    </xdr:from>
    <xdr:to>
      <xdr:col>12</xdr:col>
      <xdr:colOff>361950</xdr:colOff>
      <xdr:row>18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72325" y="1476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個人１枚目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542925</xdr:colOff>
      <xdr:row>50</xdr:row>
      <xdr:rowOff>133350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600825" y="7029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33</xdr:row>
      <xdr:rowOff>104775</xdr:rowOff>
    </xdr:from>
    <xdr:to>
      <xdr:col>12</xdr:col>
      <xdr:colOff>361950</xdr:colOff>
      <xdr:row>43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172325" y="8334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個人２枚目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542925</xdr:colOff>
      <xdr:row>75</xdr:row>
      <xdr:rowOff>133350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600825" y="13887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58</xdr:row>
      <xdr:rowOff>104775</xdr:rowOff>
    </xdr:from>
    <xdr:to>
      <xdr:col>12</xdr:col>
      <xdr:colOff>361950</xdr:colOff>
      <xdr:row>68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172325" y="15192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個人３枚目</a:t>
          </a: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542925</xdr:colOff>
      <xdr:row>100</xdr:row>
      <xdr:rowOff>133350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6600825" y="20745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83</xdr:row>
      <xdr:rowOff>104775</xdr:rowOff>
    </xdr:from>
    <xdr:to>
      <xdr:col>12</xdr:col>
      <xdr:colOff>361950</xdr:colOff>
      <xdr:row>93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7172325" y="22050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個人４枚目</a:t>
          </a:r>
        </a:p>
      </xdr:txBody>
    </xdr:sp>
    <xdr:clientData/>
  </xdr:twoCellAnchor>
  <xdr:twoCellAnchor>
    <xdr:from>
      <xdr:col>11</xdr:col>
      <xdr:colOff>0</xdr:colOff>
      <xdr:row>101</xdr:row>
      <xdr:rowOff>0</xdr:rowOff>
    </xdr:from>
    <xdr:to>
      <xdr:col>11</xdr:col>
      <xdr:colOff>542925</xdr:colOff>
      <xdr:row>112</xdr:row>
      <xdr:rowOff>161925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620250" y="17316450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101</xdr:row>
      <xdr:rowOff>85725</xdr:rowOff>
    </xdr:from>
    <xdr:to>
      <xdr:col>12</xdr:col>
      <xdr:colOff>361950</xdr:colOff>
      <xdr:row>112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0191750" y="17402175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リレー１枚目</a:t>
          </a:r>
        </a:p>
      </xdr:txBody>
    </xdr:sp>
    <xdr:clientData/>
  </xdr:twoCellAnchor>
  <xdr:twoCellAnchor>
    <xdr:from>
      <xdr:col>11</xdr:col>
      <xdr:colOff>0</xdr:colOff>
      <xdr:row>113</xdr:row>
      <xdr:rowOff>9525</xdr:rowOff>
    </xdr:from>
    <xdr:to>
      <xdr:col>11</xdr:col>
      <xdr:colOff>542925</xdr:colOff>
      <xdr:row>125</xdr:row>
      <xdr:rowOff>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9620250" y="193833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113</xdr:row>
      <xdr:rowOff>95250</xdr:rowOff>
    </xdr:from>
    <xdr:to>
      <xdr:col>12</xdr:col>
      <xdr:colOff>361950</xdr:colOff>
      <xdr:row>124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0191750" y="194691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リレー２枚目</a:t>
          </a:r>
        </a:p>
      </xdr:txBody>
    </xdr:sp>
    <xdr:clientData/>
  </xdr:twoCellAnchor>
  <xdr:twoCellAnchor>
    <xdr:from>
      <xdr:col>11</xdr:col>
      <xdr:colOff>0</xdr:colOff>
      <xdr:row>125</xdr:row>
      <xdr:rowOff>9525</xdr:rowOff>
    </xdr:from>
    <xdr:to>
      <xdr:col>11</xdr:col>
      <xdr:colOff>542925</xdr:colOff>
      <xdr:row>137</xdr:row>
      <xdr:rowOff>0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9620250" y="214407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125</xdr:row>
      <xdr:rowOff>95250</xdr:rowOff>
    </xdr:from>
    <xdr:to>
      <xdr:col>12</xdr:col>
      <xdr:colOff>361950</xdr:colOff>
      <xdr:row>136</xdr:row>
      <xdr:rowOff>85725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0191750" y="215265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リレー３枚目</a:t>
          </a:r>
        </a:p>
      </xdr:txBody>
    </xdr:sp>
    <xdr:clientData/>
  </xdr:twoCellAnchor>
  <xdr:twoCellAnchor>
    <xdr:from>
      <xdr:col>11</xdr:col>
      <xdr:colOff>0</xdr:colOff>
      <xdr:row>137</xdr:row>
      <xdr:rowOff>9525</xdr:rowOff>
    </xdr:from>
    <xdr:to>
      <xdr:col>11</xdr:col>
      <xdr:colOff>542925</xdr:colOff>
      <xdr:row>149</xdr:row>
      <xdr:rowOff>0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9620250" y="234981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137</xdr:row>
      <xdr:rowOff>95250</xdr:rowOff>
    </xdr:from>
    <xdr:to>
      <xdr:col>12</xdr:col>
      <xdr:colOff>361950</xdr:colOff>
      <xdr:row>148</xdr:row>
      <xdr:rowOff>85725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0191750" y="235839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リレー４枚目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497"/>
  <sheetViews>
    <sheetView view="pageBreakPreview" zoomScale="80" zoomScaleNormal="80" zoomScaleSheetLayoutView="80" workbookViewId="0">
      <selection activeCell="S10" sqref="S10"/>
    </sheetView>
  </sheetViews>
  <sheetFormatPr defaultColWidth="3.625" defaultRowHeight="13.5" x14ac:dyDescent="0.15"/>
  <cols>
    <col min="1" max="1" width="4.625" style="15" bestFit="1" customWidth="1"/>
    <col min="2" max="2" width="10.625" style="15" customWidth="1"/>
    <col min="3" max="3" width="17.625" style="15" customWidth="1"/>
    <col min="4" max="4" width="17" style="15" customWidth="1"/>
    <col min="5" max="6" width="5.625" style="15" customWidth="1"/>
    <col min="7" max="7" width="13.125" style="15" customWidth="1"/>
    <col min="8" max="8" width="10.75" style="15" customWidth="1"/>
    <col min="9" max="13" width="3.875" style="15" customWidth="1"/>
    <col min="14" max="14" width="20.625" style="15" customWidth="1"/>
    <col min="15" max="17" width="3.625" style="15"/>
    <col min="18" max="18" width="10.5" style="15" bestFit="1" customWidth="1"/>
    <col min="19" max="19" width="29" style="43" customWidth="1"/>
    <col min="20" max="23" width="11.625" style="15" bestFit="1" customWidth="1"/>
    <col min="24" max="24" width="15" style="15" bestFit="1" customWidth="1"/>
    <col min="25" max="25" width="7" style="15" customWidth="1"/>
    <col min="26" max="26" width="19.375" style="15" bestFit="1" customWidth="1"/>
    <col min="27" max="27" width="12.25" style="15" customWidth="1"/>
    <col min="28" max="28" width="6.5" style="15" bestFit="1" customWidth="1"/>
    <col min="29" max="29" width="7.5" style="15" bestFit="1" customWidth="1"/>
    <col min="30" max="30" width="4.375" style="15" customWidth="1"/>
    <col min="31" max="31" width="6.75" style="15" customWidth="1"/>
    <col min="32" max="32" width="12" style="15" customWidth="1"/>
    <col min="33" max="33" width="7.5" style="44" bestFit="1" customWidth="1"/>
    <col min="34" max="34" width="6.25" style="44" customWidth="1"/>
    <col min="35" max="35" width="13.875" style="64" bestFit="1" customWidth="1"/>
    <col min="36" max="37" width="6.25" style="44" customWidth="1"/>
    <col min="38" max="16384" width="3.625" style="15"/>
  </cols>
  <sheetData>
    <row r="2" spans="1:35" ht="28.5" customHeight="1" x14ac:dyDescent="0.15">
      <c r="A2" s="150" t="s">
        <v>1431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35" ht="7.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35" ht="22.5" customHeight="1" thickBot="1" x14ac:dyDescent="0.2">
      <c r="A4" s="151" t="s">
        <v>0</v>
      </c>
      <c r="B4" s="152"/>
      <c r="C4" s="188"/>
      <c r="D4" s="188"/>
      <c r="E4" s="188"/>
      <c r="F4" s="188"/>
      <c r="G4" s="188"/>
      <c r="H4" s="188"/>
      <c r="I4" s="185" t="s">
        <v>12</v>
      </c>
      <c r="J4" s="185"/>
      <c r="K4" s="185"/>
      <c r="L4" s="185"/>
      <c r="M4" s="185"/>
      <c r="N4" s="114"/>
      <c r="Y4" s="180" t="s">
        <v>496</v>
      </c>
      <c r="Z4" s="181"/>
      <c r="AA4" s="47" t="s">
        <v>497</v>
      </c>
      <c r="AB4" s="47" t="s">
        <v>504</v>
      </c>
      <c r="AC4" s="48" t="s">
        <v>499</v>
      </c>
      <c r="AD4" s="49"/>
    </row>
    <row r="5" spans="1:35" ht="22.5" customHeight="1" thickTop="1" x14ac:dyDescent="0.15">
      <c r="A5" s="153" t="s">
        <v>1203</v>
      </c>
      <c r="B5" s="154"/>
      <c r="C5" s="189"/>
      <c r="D5" s="189"/>
      <c r="E5" s="189"/>
      <c r="F5" s="189"/>
      <c r="G5" s="189"/>
      <c r="H5" s="189"/>
      <c r="I5" s="184" t="s">
        <v>16</v>
      </c>
      <c r="J5" s="184"/>
      <c r="K5" s="184"/>
      <c r="L5" s="184"/>
      <c r="M5" s="184"/>
      <c r="N5" s="115"/>
      <c r="Y5" s="182">
        <f>C4</f>
        <v>0</v>
      </c>
      <c r="Z5" s="183"/>
      <c r="AA5" s="116" t="s">
        <v>30</v>
      </c>
      <c r="AB5" s="116" t="e">
        <f>VLOOKUP(AA5,B203:D551,3,FALSE)</f>
        <v>#N/A</v>
      </c>
      <c r="AC5" s="117" t="str">
        <f>VLOOKUP(AA5,'(所属・作業用)'!A:C,3,FALSE)</f>
        <v>060004</v>
      </c>
      <c r="AD5" s="49"/>
    </row>
    <row r="6" spans="1:35" ht="17.25" customHeight="1" x14ac:dyDescent="0.15">
      <c r="A6" s="167"/>
      <c r="B6" s="155" t="s">
        <v>1</v>
      </c>
      <c r="C6" s="155" t="s">
        <v>2</v>
      </c>
      <c r="D6" s="155"/>
      <c r="E6" s="155" t="s">
        <v>3</v>
      </c>
      <c r="F6" s="155" t="s">
        <v>4</v>
      </c>
      <c r="G6" s="157" t="s">
        <v>1309</v>
      </c>
      <c r="H6" s="158"/>
      <c r="I6" s="161" t="s">
        <v>9</v>
      </c>
      <c r="J6" s="155"/>
      <c r="K6" s="155"/>
      <c r="L6" s="155"/>
      <c r="M6" s="155"/>
      <c r="N6" s="172" t="s">
        <v>6</v>
      </c>
    </row>
    <row r="7" spans="1:35" ht="17.25" customHeight="1" thickBot="1" x14ac:dyDescent="0.2">
      <c r="A7" s="168"/>
      <c r="B7" s="156"/>
      <c r="C7" s="52" t="s">
        <v>11</v>
      </c>
      <c r="D7" s="52" t="s">
        <v>10</v>
      </c>
      <c r="E7" s="156"/>
      <c r="F7" s="156"/>
      <c r="G7" s="159"/>
      <c r="H7" s="160"/>
      <c r="I7" s="156"/>
      <c r="J7" s="156"/>
      <c r="K7" s="156"/>
      <c r="L7" s="156"/>
      <c r="M7" s="156"/>
      <c r="N7" s="173"/>
      <c r="R7" s="49" t="s">
        <v>18</v>
      </c>
      <c r="S7" s="54" t="s">
        <v>1271</v>
      </c>
      <c r="T7" s="49" t="s">
        <v>1272</v>
      </c>
      <c r="U7" s="49" t="s">
        <v>1273</v>
      </c>
      <c r="V7" s="49" t="s">
        <v>1274</v>
      </c>
      <c r="W7" s="49" t="s">
        <v>1275</v>
      </c>
      <c r="X7" s="49" t="s">
        <v>20</v>
      </c>
      <c r="Y7" s="49" t="s">
        <v>21</v>
      </c>
      <c r="Z7" s="49" t="s">
        <v>22</v>
      </c>
      <c r="AA7" s="49" t="s">
        <v>23</v>
      </c>
      <c r="AB7" s="49" t="s">
        <v>495</v>
      </c>
      <c r="AC7" s="49" t="s">
        <v>24</v>
      </c>
      <c r="AD7" s="49" t="s">
        <v>1118</v>
      </c>
      <c r="AE7" s="49" t="s">
        <v>500</v>
      </c>
      <c r="AF7" s="49" t="s">
        <v>1100</v>
      </c>
      <c r="AG7" s="44" t="s">
        <v>917</v>
      </c>
      <c r="AI7" s="64" t="s">
        <v>1102</v>
      </c>
    </row>
    <row r="8" spans="1:35" ht="37.5" customHeight="1" thickTop="1" x14ac:dyDescent="0.15">
      <c r="A8" s="118">
        <v>1</v>
      </c>
      <c r="B8" s="119"/>
      <c r="C8" s="119"/>
      <c r="D8" s="119"/>
      <c r="E8" s="119"/>
      <c r="F8" s="119"/>
      <c r="G8" s="186"/>
      <c r="H8" s="187"/>
      <c r="I8" s="164"/>
      <c r="J8" s="165"/>
      <c r="K8" s="165"/>
      <c r="L8" s="165"/>
      <c r="M8" s="166"/>
      <c r="N8" s="106"/>
      <c r="R8" s="57" t="str">
        <f t="shared" ref="R8:R32" si="0">IF(ISBLANK(B8),"",VLOOKUP(CONCATENATE($AB$5,F8),$R$203:$S$212,2,FALSE)+B8*100)</f>
        <v/>
      </c>
      <c r="S8" s="58" t="str">
        <f t="shared" ref="S8:S32" si="1">IF(ISBLANK(G8),"",G8)</f>
        <v/>
      </c>
      <c r="T8" s="59" t="str">
        <f>IF($S8="","",VLOOKUP($S8,'(種目・作業用)'!$A$2:$D$11,2,FALSE))</f>
        <v/>
      </c>
      <c r="U8" s="59" t="str">
        <f>IF($S8="","",VLOOKUP($S8,'(種目・作業用)'!$A$2:$D$11,3,FALSE))</f>
        <v/>
      </c>
      <c r="V8" s="59" t="str">
        <f>IF($S8="","",VLOOKUP($S8,'(種目・作業用)'!$A$2:$D$11,4,FALSE))</f>
        <v/>
      </c>
      <c r="W8" s="60" t="str">
        <f t="shared" ref="W8:W32" si="2">IF(I8="","",I8)</f>
        <v/>
      </c>
      <c r="X8" s="57" t="str">
        <f>IF(W8="000",V8,CONCATENATE(V8," ",W8))</f>
        <v xml:space="preserve"> </v>
      </c>
      <c r="Y8" s="57" t="str">
        <f t="shared" ref="Y8:Y32" si="3">IF(ISBLANK(B8),"",B8)</f>
        <v/>
      </c>
      <c r="Z8" s="57" t="str">
        <f t="shared" ref="Z8:Z32" si="4">IF(ISNUMBER(Y8),IF(ISBLANK(E8),AI8,CONCATENATE(AI8,"(",E8,")")),"")</f>
        <v/>
      </c>
      <c r="AA8" s="57" t="str">
        <f t="shared" ref="AA8:AA32" si="5">IF(ISNUMBER(Y8),D8,"")</f>
        <v/>
      </c>
      <c r="AB8" s="120" t="str">
        <f t="shared" ref="AB8:AB32" si="6">IF(ISNUMBER(Y8),VLOOKUP(AG8,$AG$202:$AH$249,2,FALSE),"")</f>
        <v/>
      </c>
      <c r="AC8" s="57" t="str">
        <f>IF(ISNUMBER(Y8),$AC$5,"")</f>
        <v/>
      </c>
      <c r="AD8" s="57" t="str">
        <f t="shared" ref="AD8:AD32" si="7">IF(ISBLANK(F8),"",IF(F8="男",1,2))</f>
        <v/>
      </c>
      <c r="AE8" s="57"/>
      <c r="AF8" s="57" t="str">
        <f>IF(ISNUMBER(Y8),$AA$5,"")</f>
        <v/>
      </c>
      <c r="AG8" s="63" t="e">
        <f t="shared" ref="AG8:AG32" si="8">VLOOKUP($AA$5,$B$203:$D$551,2,FALSE)</f>
        <v>#N/A</v>
      </c>
      <c r="AI8" s="64" t="str">
        <f t="shared" ref="AI8:AI32" si="9">IF(LEN(C8)&gt;6,SUBSTITUTE(C8,"　",""),IF(LEN(C8)=6,C8,IF(LEN(C8)=5,CONCATENATE(C8,"　"),IF(LEN(C8)=4,CONCATENATE(SUBSTITUTE(C8,"　","　　"),"　"),CONCATENATE(SUBSTITUTE(C8,"　","　　　"),"　")))))</f>
        <v>　</v>
      </c>
    </row>
    <row r="9" spans="1:35" ht="37.5" customHeight="1" x14ac:dyDescent="0.15">
      <c r="A9" s="121">
        <v>2</v>
      </c>
      <c r="B9" s="65"/>
      <c r="C9" s="65"/>
      <c r="D9" s="65"/>
      <c r="E9" s="119"/>
      <c r="F9" s="65"/>
      <c r="G9" s="162"/>
      <c r="H9" s="163"/>
      <c r="I9" s="141"/>
      <c r="J9" s="142"/>
      <c r="K9" s="142"/>
      <c r="L9" s="142"/>
      <c r="M9" s="143"/>
      <c r="N9" s="66"/>
      <c r="R9" s="57" t="str">
        <f t="shared" si="0"/>
        <v/>
      </c>
      <c r="S9" s="58" t="str">
        <f t="shared" si="1"/>
        <v/>
      </c>
      <c r="T9" s="59" t="str">
        <f>IF($S9="","",VLOOKUP($S9,'(種目・作業用)'!$A$2:$D$11,2,FALSE))</f>
        <v/>
      </c>
      <c r="U9" s="59" t="str">
        <f>IF($S9="","",VLOOKUP($S9,'(種目・作業用)'!$A$2:$D$11,3,FALSE))</f>
        <v/>
      </c>
      <c r="V9" s="59" t="str">
        <f>IF($S9="","",VLOOKUP($S9,'(種目・作業用)'!$A$2:$D$11,4,FALSE))</f>
        <v/>
      </c>
      <c r="W9" s="60" t="str">
        <f t="shared" si="2"/>
        <v/>
      </c>
      <c r="X9" s="57" t="str">
        <f t="shared" ref="X9:X72" si="10">IF(W9="000",V9,CONCATENATE(V9," ",W9))</f>
        <v xml:space="preserve"> </v>
      </c>
      <c r="Y9" s="57" t="str">
        <f t="shared" si="3"/>
        <v/>
      </c>
      <c r="Z9" s="57" t="str">
        <f t="shared" si="4"/>
        <v/>
      </c>
      <c r="AA9" s="57" t="str">
        <f t="shared" si="5"/>
        <v/>
      </c>
      <c r="AB9" s="120" t="str">
        <f t="shared" si="6"/>
        <v/>
      </c>
      <c r="AC9" s="57" t="str">
        <f t="shared" ref="AC9:AC32" si="11">IF(ISNUMBER(Y9),$AC$5,"")</f>
        <v/>
      </c>
      <c r="AD9" s="57" t="str">
        <f t="shared" si="7"/>
        <v/>
      </c>
      <c r="AE9" s="57"/>
      <c r="AF9" s="57" t="str">
        <f t="shared" ref="AF9:AF32" si="12">IF(ISNUMBER(Y9),$AA$5,"")</f>
        <v/>
      </c>
      <c r="AG9" s="63" t="e">
        <f t="shared" si="8"/>
        <v>#N/A</v>
      </c>
      <c r="AI9" s="64" t="str">
        <f t="shared" si="9"/>
        <v>　</v>
      </c>
    </row>
    <row r="10" spans="1:35" ht="37.5" customHeight="1" x14ac:dyDescent="0.15">
      <c r="A10" s="121">
        <v>3</v>
      </c>
      <c r="B10" s="65"/>
      <c r="C10" s="65"/>
      <c r="D10" s="65"/>
      <c r="E10" s="119"/>
      <c r="F10" s="65"/>
      <c r="G10" s="162"/>
      <c r="H10" s="163"/>
      <c r="I10" s="141"/>
      <c r="J10" s="142"/>
      <c r="K10" s="142"/>
      <c r="L10" s="142"/>
      <c r="M10" s="143"/>
      <c r="N10" s="66"/>
      <c r="R10" s="57" t="str">
        <f t="shared" si="0"/>
        <v/>
      </c>
      <c r="S10" s="58" t="str">
        <f t="shared" si="1"/>
        <v/>
      </c>
      <c r="T10" s="59" t="str">
        <f>IF($S10="","",VLOOKUP($S10,'(種目・作業用)'!$A$2:$D$11,2,FALSE))</f>
        <v/>
      </c>
      <c r="U10" s="59" t="str">
        <f>IF($S10="","",VLOOKUP($S10,'(種目・作業用)'!$A$2:$D$11,3,FALSE))</f>
        <v/>
      </c>
      <c r="V10" s="59" t="str">
        <f>IF($S10="","",VLOOKUP($S10,'(種目・作業用)'!$A$2:$D$11,4,FALSE))</f>
        <v/>
      </c>
      <c r="W10" s="60" t="str">
        <f t="shared" si="2"/>
        <v/>
      </c>
      <c r="X10" s="57" t="str">
        <f t="shared" si="10"/>
        <v xml:space="preserve"> </v>
      </c>
      <c r="Y10" s="57" t="str">
        <f t="shared" si="3"/>
        <v/>
      </c>
      <c r="Z10" s="57" t="str">
        <f t="shared" si="4"/>
        <v/>
      </c>
      <c r="AA10" s="57" t="str">
        <f t="shared" si="5"/>
        <v/>
      </c>
      <c r="AB10" s="120" t="str">
        <f t="shared" si="6"/>
        <v/>
      </c>
      <c r="AC10" s="57" t="str">
        <f t="shared" si="11"/>
        <v/>
      </c>
      <c r="AD10" s="57" t="str">
        <f t="shared" si="7"/>
        <v/>
      </c>
      <c r="AE10" s="57"/>
      <c r="AF10" s="57" t="str">
        <f t="shared" si="12"/>
        <v/>
      </c>
      <c r="AG10" s="63" t="e">
        <f t="shared" si="8"/>
        <v>#N/A</v>
      </c>
      <c r="AI10" s="64" t="str">
        <f t="shared" si="9"/>
        <v>　</v>
      </c>
    </row>
    <row r="11" spans="1:35" ht="37.5" customHeight="1" x14ac:dyDescent="0.15">
      <c r="A11" s="121">
        <v>4</v>
      </c>
      <c r="B11" s="65"/>
      <c r="C11" s="65"/>
      <c r="D11" s="65"/>
      <c r="E11" s="119"/>
      <c r="F11" s="65"/>
      <c r="G11" s="162"/>
      <c r="H11" s="163"/>
      <c r="I11" s="141"/>
      <c r="J11" s="142"/>
      <c r="K11" s="142"/>
      <c r="L11" s="142"/>
      <c r="M11" s="143"/>
      <c r="N11" s="66"/>
      <c r="R11" s="57" t="str">
        <f t="shared" si="0"/>
        <v/>
      </c>
      <c r="S11" s="58" t="str">
        <f t="shared" si="1"/>
        <v/>
      </c>
      <c r="T11" s="59" t="str">
        <f>IF($S11="","",VLOOKUP($S11,'(種目・作業用)'!$A$2:$D$11,2,FALSE))</f>
        <v/>
      </c>
      <c r="U11" s="59" t="str">
        <f>IF($S11="","",VLOOKUP($S11,'(種目・作業用)'!$A$2:$D$11,3,FALSE))</f>
        <v/>
      </c>
      <c r="V11" s="59" t="str">
        <f>IF($S11="","",VLOOKUP($S11,'(種目・作業用)'!$A$2:$D$11,4,FALSE))</f>
        <v/>
      </c>
      <c r="W11" s="60" t="str">
        <f t="shared" si="2"/>
        <v/>
      </c>
      <c r="X11" s="57" t="str">
        <f t="shared" si="10"/>
        <v xml:space="preserve"> </v>
      </c>
      <c r="Y11" s="57" t="str">
        <f t="shared" si="3"/>
        <v/>
      </c>
      <c r="Z11" s="57" t="str">
        <f t="shared" si="4"/>
        <v/>
      </c>
      <c r="AA11" s="57" t="str">
        <f t="shared" si="5"/>
        <v/>
      </c>
      <c r="AB11" s="120" t="str">
        <f t="shared" si="6"/>
        <v/>
      </c>
      <c r="AC11" s="57" t="str">
        <f t="shared" si="11"/>
        <v/>
      </c>
      <c r="AD11" s="57" t="str">
        <f t="shared" si="7"/>
        <v/>
      </c>
      <c r="AE11" s="57"/>
      <c r="AF11" s="57" t="str">
        <f t="shared" si="12"/>
        <v/>
      </c>
      <c r="AG11" s="63" t="e">
        <f t="shared" si="8"/>
        <v>#N/A</v>
      </c>
      <c r="AI11" s="64" t="str">
        <f t="shared" si="9"/>
        <v>　</v>
      </c>
    </row>
    <row r="12" spans="1:35" ht="37.5" customHeight="1" x14ac:dyDescent="0.15">
      <c r="A12" s="121">
        <v>5</v>
      </c>
      <c r="B12" s="65"/>
      <c r="C12" s="65"/>
      <c r="D12" s="65"/>
      <c r="E12" s="119"/>
      <c r="F12" s="65"/>
      <c r="G12" s="162"/>
      <c r="H12" s="163"/>
      <c r="I12" s="141"/>
      <c r="J12" s="142"/>
      <c r="K12" s="142"/>
      <c r="L12" s="142"/>
      <c r="M12" s="143"/>
      <c r="N12" s="66"/>
      <c r="R12" s="57" t="str">
        <f t="shared" si="0"/>
        <v/>
      </c>
      <c r="S12" s="58" t="str">
        <f t="shared" si="1"/>
        <v/>
      </c>
      <c r="T12" s="59" t="str">
        <f>IF($S12="","",VLOOKUP($S12,'(種目・作業用)'!$A$2:$D$11,2,FALSE))</f>
        <v/>
      </c>
      <c r="U12" s="59" t="str">
        <f>IF($S12="","",VLOOKUP($S12,'(種目・作業用)'!$A$2:$D$11,3,FALSE))</f>
        <v/>
      </c>
      <c r="V12" s="59" t="str">
        <f>IF($S12="","",VLOOKUP($S12,'(種目・作業用)'!$A$2:$D$11,4,FALSE))</f>
        <v/>
      </c>
      <c r="W12" s="60" t="str">
        <f t="shared" si="2"/>
        <v/>
      </c>
      <c r="X12" s="57" t="str">
        <f t="shared" si="10"/>
        <v xml:space="preserve"> </v>
      </c>
      <c r="Y12" s="57" t="str">
        <f t="shared" si="3"/>
        <v/>
      </c>
      <c r="Z12" s="57" t="str">
        <f t="shared" si="4"/>
        <v/>
      </c>
      <c r="AA12" s="57" t="str">
        <f t="shared" si="5"/>
        <v/>
      </c>
      <c r="AB12" s="120" t="str">
        <f t="shared" si="6"/>
        <v/>
      </c>
      <c r="AC12" s="57" t="str">
        <f t="shared" si="11"/>
        <v/>
      </c>
      <c r="AD12" s="57" t="str">
        <f t="shared" si="7"/>
        <v/>
      </c>
      <c r="AE12" s="57"/>
      <c r="AF12" s="57" t="str">
        <f t="shared" si="12"/>
        <v/>
      </c>
      <c r="AG12" s="63" t="e">
        <f t="shared" si="8"/>
        <v>#N/A</v>
      </c>
      <c r="AI12" s="64" t="str">
        <f t="shared" si="9"/>
        <v>　</v>
      </c>
    </row>
    <row r="13" spans="1:35" ht="37.5" customHeight="1" x14ac:dyDescent="0.15">
      <c r="A13" s="121">
        <v>6</v>
      </c>
      <c r="B13" s="65"/>
      <c r="C13" s="65"/>
      <c r="D13" s="65"/>
      <c r="E13" s="119"/>
      <c r="F13" s="65"/>
      <c r="G13" s="162"/>
      <c r="H13" s="163"/>
      <c r="I13" s="141"/>
      <c r="J13" s="142"/>
      <c r="K13" s="142"/>
      <c r="L13" s="142"/>
      <c r="M13" s="143"/>
      <c r="N13" s="66"/>
      <c r="R13" s="57" t="str">
        <f t="shared" si="0"/>
        <v/>
      </c>
      <c r="S13" s="58" t="str">
        <f t="shared" si="1"/>
        <v/>
      </c>
      <c r="T13" s="59" t="str">
        <f>IF($S13="","",VLOOKUP($S13,'(種目・作業用)'!$A$2:$D$11,2,FALSE))</f>
        <v/>
      </c>
      <c r="U13" s="59" t="str">
        <f>IF($S13="","",VLOOKUP($S13,'(種目・作業用)'!$A$2:$D$11,3,FALSE))</f>
        <v/>
      </c>
      <c r="V13" s="59" t="str">
        <f>IF($S13="","",VLOOKUP($S13,'(種目・作業用)'!$A$2:$D$11,4,FALSE))</f>
        <v/>
      </c>
      <c r="W13" s="60" t="str">
        <f t="shared" si="2"/>
        <v/>
      </c>
      <c r="X13" s="57" t="str">
        <f t="shared" si="10"/>
        <v xml:space="preserve"> </v>
      </c>
      <c r="Y13" s="57" t="str">
        <f t="shared" si="3"/>
        <v/>
      </c>
      <c r="Z13" s="57" t="str">
        <f t="shared" si="4"/>
        <v/>
      </c>
      <c r="AA13" s="57" t="str">
        <f t="shared" si="5"/>
        <v/>
      </c>
      <c r="AB13" s="120" t="str">
        <f t="shared" si="6"/>
        <v/>
      </c>
      <c r="AC13" s="57" t="str">
        <f t="shared" si="11"/>
        <v/>
      </c>
      <c r="AD13" s="57" t="str">
        <f t="shared" si="7"/>
        <v/>
      </c>
      <c r="AE13" s="57"/>
      <c r="AF13" s="57" t="str">
        <f t="shared" si="12"/>
        <v/>
      </c>
      <c r="AG13" s="63" t="e">
        <f t="shared" si="8"/>
        <v>#N/A</v>
      </c>
      <c r="AI13" s="64" t="str">
        <f t="shared" si="9"/>
        <v>　</v>
      </c>
    </row>
    <row r="14" spans="1:35" ht="37.5" customHeight="1" x14ac:dyDescent="0.15">
      <c r="A14" s="121">
        <v>7</v>
      </c>
      <c r="B14" s="65"/>
      <c r="C14" s="65"/>
      <c r="D14" s="65"/>
      <c r="E14" s="119"/>
      <c r="F14" s="65"/>
      <c r="G14" s="162"/>
      <c r="H14" s="163"/>
      <c r="I14" s="141"/>
      <c r="J14" s="142"/>
      <c r="K14" s="142"/>
      <c r="L14" s="142"/>
      <c r="M14" s="143"/>
      <c r="N14" s="66"/>
      <c r="R14" s="57" t="str">
        <f t="shared" si="0"/>
        <v/>
      </c>
      <c r="S14" s="58" t="str">
        <f t="shared" si="1"/>
        <v/>
      </c>
      <c r="T14" s="59" t="str">
        <f>IF($S14="","",VLOOKUP($S14,'(種目・作業用)'!$A$2:$D$11,2,FALSE))</f>
        <v/>
      </c>
      <c r="U14" s="59" t="str">
        <f>IF($S14="","",VLOOKUP($S14,'(種目・作業用)'!$A$2:$D$11,3,FALSE))</f>
        <v/>
      </c>
      <c r="V14" s="59" t="str">
        <f>IF($S14="","",VLOOKUP($S14,'(種目・作業用)'!$A$2:$D$11,4,FALSE))</f>
        <v/>
      </c>
      <c r="W14" s="60" t="str">
        <f t="shared" si="2"/>
        <v/>
      </c>
      <c r="X14" s="57" t="str">
        <f t="shared" si="10"/>
        <v xml:space="preserve"> </v>
      </c>
      <c r="Y14" s="57" t="str">
        <f t="shared" si="3"/>
        <v/>
      </c>
      <c r="Z14" s="57" t="str">
        <f t="shared" si="4"/>
        <v/>
      </c>
      <c r="AA14" s="57" t="str">
        <f t="shared" si="5"/>
        <v/>
      </c>
      <c r="AB14" s="120" t="str">
        <f t="shared" si="6"/>
        <v/>
      </c>
      <c r="AC14" s="57" t="str">
        <f t="shared" si="11"/>
        <v/>
      </c>
      <c r="AD14" s="57" t="str">
        <f t="shared" si="7"/>
        <v/>
      </c>
      <c r="AE14" s="57"/>
      <c r="AF14" s="57" t="str">
        <f t="shared" si="12"/>
        <v/>
      </c>
      <c r="AG14" s="63" t="e">
        <f t="shared" si="8"/>
        <v>#N/A</v>
      </c>
      <c r="AI14" s="64" t="str">
        <f t="shared" si="9"/>
        <v>　</v>
      </c>
    </row>
    <row r="15" spans="1:35" ht="37.5" customHeight="1" x14ac:dyDescent="0.15">
      <c r="A15" s="121">
        <v>8</v>
      </c>
      <c r="B15" s="65"/>
      <c r="C15" s="65"/>
      <c r="D15" s="65"/>
      <c r="E15" s="119"/>
      <c r="F15" s="65"/>
      <c r="G15" s="162"/>
      <c r="H15" s="163"/>
      <c r="I15" s="141"/>
      <c r="J15" s="142"/>
      <c r="K15" s="142"/>
      <c r="L15" s="142"/>
      <c r="M15" s="143"/>
      <c r="N15" s="66"/>
      <c r="R15" s="57" t="str">
        <f t="shared" si="0"/>
        <v/>
      </c>
      <c r="S15" s="58" t="str">
        <f t="shared" si="1"/>
        <v/>
      </c>
      <c r="T15" s="59" t="str">
        <f>IF($S15="","",VLOOKUP($S15,'(種目・作業用)'!$A$2:$D$11,2,FALSE))</f>
        <v/>
      </c>
      <c r="U15" s="59" t="str">
        <f>IF($S15="","",VLOOKUP($S15,'(種目・作業用)'!$A$2:$D$11,3,FALSE))</f>
        <v/>
      </c>
      <c r="V15" s="59" t="str">
        <f>IF($S15="","",VLOOKUP($S15,'(種目・作業用)'!$A$2:$D$11,4,FALSE))</f>
        <v/>
      </c>
      <c r="W15" s="60" t="str">
        <f t="shared" si="2"/>
        <v/>
      </c>
      <c r="X15" s="57" t="str">
        <f t="shared" si="10"/>
        <v xml:space="preserve"> </v>
      </c>
      <c r="Y15" s="57" t="str">
        <f t="shared" si="3"/>
        <v/>
      </c>
      <c r="Z15" s="57" t="str">
        <f t="shared" si="4"/>
        <v/>
      </c>
      <c r="AA15" s="57" t="str">
        <f t="shared" si="5"/>
        <v/>
      </c>
      <c r="AB15" s="120" t="str">
        <f t="shared" si="6"/>
        <v/>
      </c>
      <c r="AC15" s="57" t="str">
        <f t="shared" si="11"/>
        <v/>
      </c>
      <c r="AD15" s="57" t="str">
        <f t="shared" si="7"/>
        <v/>
      </c>
      <c r="AE15" s="57"/>
      <c r="AF15" s="57" t="str">
        <f t="shared" si="12"/>
        <v/>
      </c>
      <c r="AG15" s="63" t="e">
        <f t="shared" si="8"/>
        <v>#N/A</v>
      </c>
      <c r="AI15" s="64" t="str">
        <f t="shared" si="9"/>
        <v>　</v>
      </c>
    </row>
    <row r="16" spans="1:35" ht="37.5" customHeight="1" x14ac:dyDescent="0.15">
      <c r="A16" s="121">
        <v>9</v>
      </c>
      <c r="B16" s="65"/>
      <c r="C16" s="65"/>
      <c r="D16" s="65"/>
      <c r="E16" s="119"/>
      <c r="F16" s="65"/>
      <c r="G16" s="162"/>
      <c r="H16" s="163"/>
      <c r="I16" s="141"/>
      <c r="J16" s="142"/>
      <c r="K16" s="142"/>
      <c r="L16" s="142"/>
      <c r="M16" s="143"/>
      <c r="N16" s="66"/>
      <c r="R16" s="57" t="str">
        <f t="shared" si="0"/>
        <v/>
      </c>
      <c r="S16" s="58" t="str">
        <f t="shared" si="1"/>
        <v/>
      </c>
      <c r="T16" s="59" t="str">
        <f>IF($S16="","",VLOOKUP($S16,'(種目・作業用)'!$A$2:$D$11,2,FALSE))</f>
        <v/>
      </c>
      <c r="U16" s="59" t="str">
        <f>IF($S16="","",VLOOKUP($S16,'(種目・作業用)'!$A$2:$D$11,3,FALSE))</f>
        <v/>
      </c>
      <c r="V16" s="59" t="str">
        <f>IF($S16="","",VLOOKUP($S16,'(種目・作業用)'!$A$2:$D$11,4,FALSE))</f>
        <v/>
      </c>
      <c r="W16" s="60" t="str">
        <f t="shared" si="2"/>
        <v/>
      </c>
      <c r="X16" s="57" t="str">
        <f t="shared" si="10"/>
        <v xml:space="preserve"> </v>
      </c>
      <c r="Y16" s="57" t="str">
        <f t="shared" si="3"/>
        <v/>
      </c>
      <c r="Z16" s="57" t="str">
        <f t="shared" si="4"/>
        <v/>
      </c>
      <c r="AA16" s="57" t="str">
        <f t="shared" si="5"/>
        <v/>
      </c>
      <c r="AB16" s="120" t="str">
        <f t="shared" si="6"/>
        <v/>
      </c>
      <c r="AC16" s="57" t="str">
        <f t="shared" si="11"/>
        <v/>
      </c>
      <c r="AD16" s="57" t="str">
        <f t="shared" si="7"/>
        <v/>
      </c>
      <c r="AE16" s="57"/>
      <c r="AF16" s="57" t="str">
        <f t="shared" si="12"/>
        <v/>
      </c>
      <c r="AG16" s="63" t="e">
        <f t="shared" si="8"/>
        <v>#N/A</v>
      </c>
      <c r="AI16" s="64" t="str">
        <f t="shared" si="9"/>
        <v>　</v>
      </c>
    </row>
    <row r="17" spans="1:35" ht="37.5" customHeight="1" x14ac:dyDescent="0.15">
      <c r="A17" s="121">
        <v>10</v>
      </c>
      <c r="B17" s="65"/>
      <c r="C17" s="65"/>
      <c r="D17" s="65"/>
      <c r="E17" s="119"/>
      <c r="F17" s="65"/>
      <c r="G17" s="162"/>
      <c r="H17" s="163"/>
      <c r="I17" s="141"/>
      <c r="J17" s="142"/>
      <c r="K17" s="142"/>
      <c r="L17" s="142"/>
      <c r="M17" s="143"/>
      <c r="N17" s="66"/>
      <c r="R17" s="57" t="str">
        <f t="shared" si="0"/>
        <v/>
      </c>
      <c r="S17" s="58" t="str">
        <f t="shared" si="1"/>
        <v/>
      </c>
      <c r="T17" s="59" t="str">
        <f>IF($S17="","",VLOOKUP($S17,'(種目・作業用)'!$A$2:$D$11,2,FALSE))</f>
        <v/>
      </c>
      <c r="U17" s="59" t="str">
        <f>IF($S17="","",VLOOKUP($S17,'(種目・作業用)'!$A$2:$D$11,3,FALSE))</f>
        <v/>
      </c>
      <c r="V17" s="59" t="str">
        <f>IF($S17="","",VLOOKUP($S17,'(種目・作業用)'!$A$2:$D$11,4,FALSE))</f>
        <v/>
      </c>
      <c r="W17" s="60" t="str">
        <f t="shared" si="2"/>
        <v/>
      </c>
      <c r="X17" s="57" t="str">
        <f t="shared" si="10"/>
        <v xml:space="preserve"> </v>
      </c>
      <c r="Y17" s="57" t="str">
        <f t="shared" si="3"/>
        <v/>
      </c>
      <c r="Z17" s="57" t="str">
        <f t="shared" si="4"/>
        <v/>
      </c>
      <c r="AA17" s="57" t="str">
        <f t="shared" si="5"/>
        <v/>
      </c>
      <c r="AB17" s="120" t="str">
        <f t="shared" si="6"/>
        <v/>
      </c>
      <c r="AC17" s="57" t="str">
        <f t="shared" si="11"/>
        <v/>
      </c>
      <c r="AD17" s="57" t="str">
        <f t="shared" si="7"/>
        <v/>
      </c>
      <c r="AE17" s="57"/>
      <c r="AF17" s="57" t="str">
        <f t="shared" si="12"/>
        <v/>
      </c>
      <c r="AG17" s="63" t="e">
        <f t="shared" si="8"/>
        <v>#N/A</v>
      </c>
      <c r="AI17" s="64" t="str">
        <f t="shared" si="9"/>
        <v>　</v>
      </c>
    </row>
    <row r="18" spans="1:35" ht="37.5" customHeight="1" x14ac:dyDescent="0.15">
      <c r="A18" s="121">
        <v>11</v>
      </c>
      <c r="B18" s="65"/>
      <c r="C18" s="65"/>
      <c r="D18" s="65"/>
      <c r="E18" s="119"/>
      <c r="F18" s="65"/>
      <c r="G18" s="162"/>
      <c r="H18" s="163"/>
      <c r="I18" s="141"/>
      <c r="J18" s="142"/>
      <c r="K18" s="142"/>
      <c r="L18" s="142"/>
      <c r="M18" s="143"/>
      <c r="N18" s="66"/>
      <c r="R18" s="57" t="str">
        <f t="shared" si="0"/>
        <v/>
      </c>
      <c r="S18" s="58" t="str">
        <f t="shared" si="1"/>
        <v/>
      </c>
      <c r="T18" s="59" t="str">
        <f>IF($S18="","",VLOOKUP($S18,'(種目・作業用)'!$A$2:$D$11,2,FALSE))</f>
        <v/>
      </c>
      <c r="U18" s="59" t="str">
        <f>IF($S18="","",VLOOKUP($S18,'(種目・作業用)'!$A$2:$D$11,3,FALSE))</f>
        <v/>
      </c>
      <c r="V18" s="59" t="str">
        <f>IF($S18="","",VLOOKUP($S18,'(種目・作業用)'!$A$2:$D$11,4,FALSE))</f>
        <v/>
      </c>
      <c r="W18" s="60" t="str">
        <f t="shared" si="2"/>
        <v/>
      </c>
      <c r="X18" s="57" t="str">
        <f t="shared" si="10"/>
        <v xml:space="preserve"> </v>
      </c>
      <c r="Y18" s="57" t="str">
        <f t="shared" si="3"/>
        <v/>
      </c>
      <c r="Z18" s="57" t="str">
        <f t="shared" si="4"/>
        <v/>
      </c>
      <c r="AA18" s="57" t="str">
        <f t="shared" si="5"/>
        <v/>
      </c>
      <c r="AB18" s="120" t="str">
        <f t="shared" si="6"/>
        <v/>
      </c>
      <c r="AC18" s="57" t="str">
        <f t="shared" si="11"/>
        <v/>
      </c>
      <c r="AD18" s="57" t="str">
        <f t="shared" si="7"/>
        <v/>
      </c>
      <c r="AE18" s="57"/>
      <c r="AF18" s="57" t="str">
        <f t="shared" si="12"/>
        <v/>
      </c>
      <c r="AG18" s="63" t="e">
        <f t="shared" si="8"/>
        <v>#N/A</v>
      </c>
      <c r="AI18" s="64" t="str">
        <f t="shared" si="9"/>
        <v>　</v>
      </c>
    </row>
    <row r="19" spans="1:35" ht="37.5" customHeight="1" x14ac:dyDescent="0.15">
      <c r="A19" s="121">
        <v>12</v>
      </c>
      <c r="B19" s="65"/>
      <c r="C19" s="65"/>
      <c r="D19" s="65"/>
      <c r="E19" s="119"/>
      <c r="F19" s="65"/>
      <c r="G19" s="162"/>
      <c r="H19" s="163"/>
      <c r="I19" s="141"/>
      <c r="J19" s="142"/>
      <c r="K19" s="142"/>
      <c r="L19" s="142"/>
      <c r="M19" s="143"/>
      <c r="N19" s="66"/>
      <c r="R19" s="57" t="str">
        <f t="shared" si="0"/>
        <v/>
      </c>
      <c r="S19" s="58" t="str">
        <f t="shared" si="1"/>
        <v/>
      </c>
      <c r="T19" s="59" t="str">
        <f>IF($S19="","",VLOOKUP($S19,'(種目・作業用)'!$A$2:$D$11,2,FALSE))</f>
        <v/>
      </c>
      <c r="U19" s="59" t="str">
        <f>IF($S19="","",VLOOKUP($S19,'(種目・作業用)'!$A$2:$D$11,3,FALSE))</f>
        <v/>
      </c>
      <c r="V19" s="59" t="str">
        <f>IF($S19="","",VLOOKUP($S19,'(種目・作業用)'!$A$2:$D$11,4,FALSE))</f>
        <v/>
      </c>
      <c r="W19" s="60" t="str">
        <f t="shared" si="2"/>
        <v/>
      </c>
      <c r="X19" s="57" t="str">
        <f t="shared" si="10"/>
        <v xml:space="preserve"> </v>
      </c>
      <c r="Y19" s="57" t="str">
        <f t="shared" si="3"/>
        <v/>
      </c>
      <c r="Z19" s="57" t="str">
        <f t="shared" si="4"/>
        <v/>
      </c>
      <c r="AA19" s="57" t="str">
        <f t="shared" si="5"/>
        <v/>
      </c>
      <c r="AB19" s="120" t="str">
        <f t="shared" si="6"/>
        <v/>
      </c>
      <c r="AC19" s="57" t="str">
        <f t="shared" si="11"/>
        <v/>
      </c>
      <c r="AD19" s="57" t="str">
        <f t="shared" si="7"/>
        <v/>
      </c>
      <c r="AE19" s="57"/>
      <c r="AF19" s="57" t="str">
        <f t="shared" si="12"/>
        <v/>
      </c>
      <c r="AG19" s="63" t="e">
        <f t="shared" si="8"/>
        <v>#N/A</v>
      </c>
      <c r="AI19" s="64" t="str">
        <f t="shared" si="9"/>
        <v>　</v>
      </c>
    </row>
    <row r="20" spans="1:35" ht="37.5" customHeight="1" x14ac:dyDescent="0.15">
      <c r="A20" s="121">
        <v>13</v>
      </c>
      <c r="B20" s="65"/>
      <c r="C20" s="65"/>
      <c r="D20" s="65"/>
      <c r="E20" s="119"/>
      <c r="F20" s="65"/>
      <c r="G20" s="162"/>
      <c r="H20" s="163"/>
      <c r="I20" s="141"/>
      <c r="J20" s="142"/>
      <c r="K20" s="142"/>
      <c r="L20" s="142"/>
      <c r="M20" s="143"/>
      <c r="N20" s="66"/>
      <c r="R20" s="57" t="str">
        <f t="shared" si="0"/>
        <v/>
      </c>
      <c r="S20" s="58" t="str">
        <f t="shared" si="1"/>
        <v/>
      </c>
      <c r="T20" s="59" t="str">
        <f>IF($S20="","",VLOOKUP($S20,'(種目・作業用)'!$A$2:$D$11,2,FALSE))</f>
        <v/>
      </c>
      <c r="U20" s="59" t="str">
        <f>IF($S20="","",VLOOKUP($S20,'(種目・作業用)'!$A$2:$D$11,3,FALSE))</f>
        <v/>
      </c>
      <c r="V20" s="59" t="str">
        <f>IF($S20="","",VLOOKUP($S20,'(種目・作業用)'!$A$2:$D$11,4,FALSE))</f>
        <v/>
      </c>
      <c r="W20" s="60" t="str">
        <f t="shared" si="2"/>
        <v/>
      </c>
      <c r="X20" s="57" t="str">
        <f t="shared" si="10"/>
        <v xml:space="preserve"> </v>
      </c>
      <c r="Y20" s="57" t="str">
        <f t="shared" si="3"/>
        <v/>
      </c>
      <c r="Z20" s="57" t="str">
        <f t="shared" si="4"/>
        <v/>
      </c>
      <c r="AA20" s="57" t="str">
        <f t="shared" si="5"/>
        <v/>
      </c>
      <c r="AB20" s="120" t="str">
        <f t="shared" si="6"/>
        <v/>
      </c>
      <c r="AC20" s="57" t="str">
        <f t="shared" si="11"/>
        <v/>
      </c>
      <c r="AD20" s="57" t="str">
        <f t="shared" si="7"/>
        <v/>
      </c>
      <c r="AE20" s="57"/>
      <c r="AF20" s="57" t="str">
        <f t="shared" si="12"/>
        <v/>
      </c>
      <c r="AG20" s="63" t="e">
        <f t="shared" si="8"/>
        <v>#N/A</v>
      </c>
      <c r="AI20" s="64" t="str">
        <f t="shared" si="9"/>
        <v>　</v>
      </c>
    </row>
    <row r="21" spans="1:35" ht="37.5" customHeight="1" x14ac:dyDescent="0.15">
      <c r="A21" s="121">
        <v>14</v>
      </c>
      <c r="B21" s="65"/>
      <c r="C21" s="65"/>
      <c r="D21" s="65"/>
      <c r="E21" s="119"/>
      <c r="F21" s="65"/>
      <c r="G21" s="162"/>
      <c r="H21" s="163"/>
      <c r="I21" s="141"/>
      <c r="J21" s="142"/>
      <c r="K21" s="142"/>
      <c r="L21" s="142"/>
      <c r="M21" s="143"/>
      <c r="N21" s="66"/>
      <c r="R21" s="57" t="str">
        <f t="shared" si="0"/>
        <v/>
      </c>
      <c r="S21" s="58" t="str">
        <f t="shared" si="1"/>
        <v/>
      </c>
      <c r="T21" s="59" t="str">
        <f>IF($S21="","",VLOOKUP($S21,'(種目・作業用)'!$A$2:$D$11,2,FALSE))</f>
        <v/>
      </c>
      <c r="U21" s="59" t="str">
        <f>IF($S21="","",VLOOKUP($S21,'(種目・作業用)'!$A$2:$D$11,3,FALSE))</f>
        <v/>
      </c>
      <c r="V21" s="59" t="str">
        <f>IF($S21="","",VLOOKUP($S21,'(種目・作業用)'!$A$2:$D$11,4,FALSE))</f>
        <v/>
      </c>
      <c r="W21" s="60" t="str">
        <f t="shared" si="2"/>
        <v/>
      </c>
      <c r="X21" s="57" t="str">
        <f t="shared" si="10"/>
        <v xml:space="preserve"> </v>
      </c>
      <c r="Y21" s="57" t="str">
        <f t="shared" si="3"/>
        <v/>
      </c>
      <c r="Z21" s="57" t="str">
        <f t="shared" si="4"/>
        <v/>
      </c>
      <c r="AA21" s="57" t="str">
        <f t="shared" si="5"/>
        <v/>
      </c>
      <c r="AB21" s="120" t="str">
        <f t="shared" si="6"/>
        <v/>
      </c>
      <c r="AC21" s="57" t="str">
        <f t="shared" si="11"/>
        <v/>
      </c>
      <c r="AD21" s="57" t="str">
        <f t="shared" si="7"/>
        <v/>
      </c>
      <c r="AE21" s="57"/>
      <c r="AF21" s="57" t="str">
        <f t="shared" si="12"/>
        <v/>
      </c>
      <c r="AG21" s="63" t="e">
        <f t="shared" si="8"/>
        <v>#N/A</v>
      </c>
      <c r="AI21" s="64" t="str">
        <f t="shared" si="9"/>
        <v>　</v>
      </c>
    </row>
    <row r="22" spans="1:35" ht="37.5" customHeight="1" x14ac:dyDescent="0.15">
      <c r="A22" s="121">
        <v>15</v>
      </c>
      <c r="B22" s="65"/>
      <c r="C22" s="65"/>
      <c r="D22" s="65"/>
      <c r="E22" s="119"/>
      <c r="F22" s="65"/>
      <c r="G22" s="162"/>
      <c r="H22" s="163"/>
      <c r="I22" s="141"/>
      <c r="J22" s="142"/>
      <c r="K22" s="142"/>
      <c r="L22" s="142"/>
      <c r="M22" s="143"/>
      <c r="N22" s="66"/>
      <c r="R22" s="57" t="str">
        <f t="shared" si="0"/>
        <v/>
      </c>
      <c r="S22" s="58" t="str">
        <f t="shared" si="1"/>
        <v/>
      </c>
      <c r="T22" s="59" t="str">
        <f>IF($S22="","",VLOOKUP($S22,'(種目・作業用)'!$A$2:$D$11,2,FALSE))</f>
        <v/>
      </c>
      <c r="U22" s="59" t="str">
        <f>IF($S22="","",VLOOKUP($S22,'(種目・作業用)'!$A$2:$D$11,3,FALSE))</f>
        <v/>
      </c>
      <c r="V22" s="59" t="str">
        <f>IF($S22="","",VLOOKUP($S22,'(種目・作業用)'!$A$2:$D$11,4,FALSE))</f>
        <v/>
      </c>
      <c r="W22" s="60" t="str">
        <f t="shared" si="2"/>
        <v/>
      </c>
      <c r="X22" s="57" t="str">
        <f t="shared" si="10"/>
        <v xml:space="preserve"> </v>
      </c>
      <c r="Y22" s="57" t="str">
        <f t="shared" si="3"/>
        <v/>
      </c>
      <c r="Z22" s="57" t="str">
        <f t="shared" si="4"/>
        <v/>
      </c>
      <c r="AA22" s="57" t="str">
        <f t="shared" si="5"/>
        <v/>
      </c>
      <c r="AB22" s="120" t="str">
        <f t="shared" si="6"/>
        <v/>
      </c>
      <c r="AC22" s="57" t="str">
        <f t="shared" si="11"/>
        <v/>
      </c>
      <c r="AD22" s="57" t="str">
        <f t="shared" si="7"/>
        <v/>
      </c>
      <c r="AE22" s="57"/>
      <c r="AF22" s="57" t="str">
        <f t="shared" si="12"/>
        <v/>
      </c>
      <c r="AG22" s="63" t="e">
        <f t="shared" si="8"/>
        <v>#N/A</v>
      </c>
      <c r="AI22" s="64" t="str">
        <f t="shared" si="9"/>
        <v>　</v>
      </c>
    </row>
    <row r="23" spans="1:35" ht="37.5" customHeight="1" x14ac:dyDescent="0.15">
      <c r="A23" s="121">
        <v>16</v>
      </c>
      <c r="B23" s="65"/>
      <c r="C23" s="65"/>
      <c r="D23" s="65"/>
      <c r="E23" s="119"/>
      <c r="F23" s="65"/>
      <c r="G23" s="162"/>
      <c r="H23" s="163"/>
      <c r="I23" s="141"/>
      <c r="J23" s="142"/>
      <c r="K23" s="142"/>
      <c r="L23" s="142"/>
      <c r="M23" s="143"/>
      <c r="N23" s="66"/>
      <c r="R23" s="57" t="str">
        <f t="shared" si="0"/>
        <v/>
      </c>
      <c r="S23" s="58" t="str">
        <f t="shared" si="1"/>
        <v/>
      </c>
      <c r="T23" s="59" t="str">
        <f>IF($S23="","",VLOOKUP($S23,'(種目・作業用)'!$A$2:$D$11,2,FALSE))</f>
        <v/>
      </c>
      <c r="U23" s="59" t="str">
        <f>IF($S23="","",VLOOKUP($S23,'(種目・作業用)'!$A$2:$D$11,3,FALSE))</f>
        <v/>
      </c>
      <c r="V23" s="59" t="str">
        <f>IF($S23="","",VLOOKUP($S23,'(種目・作業用)'!$A$2:$D$11,4,FALSE))</f>
        <v/>
      </c>
      <c r="W23" s="60" t="str">
        <f t="shared" si="2"/>
        <v/>
      </c>
      <c r="X23" s="57" t="str">
        <f t="shared" si="10"/>
        <v xml:space="preserve"> </v>
      </c>
      <c r="Y23" s="57" t="str">
        <f t="shared" si="3"/>
        <v/>
      </c>
      <c r="Z23" s="57" t="str">
        <f t="shared" si="4"/>
        <v/>
      </c>
      <c r="AA23" s="57" t="str">
        <f t="shared" si="5"/>
        <v/>
      </c>
      <c r="AB23" s="120" t="str">
        <f t="shared" si="6"/>
        <v/>
      </c>
      <c r="AC23" s="57" t="str">
        <f t="shared" si="11"/>
        <v/>
      </c>
      <c r="AD23" s="57" t="str">
        <f t="shared" si="7"/>
        <v/>
      </c>
      <c r="AE23" s="57"/>
      <c r="AF23" s="57" t="str">
        <f t="shared" si="12"/>
        <v/>
      </c>
      <c r="AG23" s="63" t="e">
        <f t="shared" si="8"/>
        <v>#N/A</v>
      </c>
      <c r="AI23" s="64" t="str">
        <f t="shared" si="9"/>
        <v>　</v>
      </c>
    </row>
    <row r="24" spans="1:35" ht="37.5" customHeight="1" x14ac:dyDescent="0.15">
      <c r="A24" s="121">
        <v>17</v>
      </c>
      <c r="B24" s="65"/>
      <c r="C24" s="65"/>
      <c r="D24" s="65"/>
      <c r="E24" s="119"/>
      <c r="F24" s="65"/>
      <c r="G24" s="162"/>
      <c r="H24" s="163"/>
      <c r="I24" s="141"/>
      <c r="J24" s="142"/>
      <c r="K24" s="142"/>
      <c r="L24" s="142"/>
      <c r="M24" s="143"/>
      <c r="N24" s="66"/>
      <c r="R24" s="57" t="str">
        <f t="shared" si="0"/>
        <v/>
      </c>
      <c r="S24" s="58" t="str">
        <f t="shared" si="1"/>
        <v/>
      </c>
      <c r="T24" s="59" t="str">
        <f>IF($S24="","",VLOOKUP($S24,'(種目・作業用)'!$A$2:$D$11,2,FALSE))</f>
        <v/>
      </c>
      <c r="U24" s="59" t="str">
        <f>IF($S24="","",VLOOKUP($S24,'(種目・作業用)'!$A$2:$D$11,3,FALSE))</f>
        <v/>
      </c>
      <c r="V24" s="59" t="str">
        <f>IF($S24="","",VLOOKUP($S24,'(種目・作業用)'!$A$2:$D$11,4,FALSE))</f>
        <v/>
      </c>
      <c r="W24" s="60" t="str">
        <f t="shared" si="2"/>
        <v/>
      </c>
      <c r="X24" s="57" t="str">
        <f t="shared" si="10"/>
        <v xml:space="preserve"> </v>
      </c>
      <c r="Y24" s="57" t="str">
        <f t="shared" si="3"/>
        <v/>
      </c>
      <c r="Z24" s="57" t="str">
        <f t="shared" si="4"/>
        <v/>
      </c>
      <c r="AA24" s="57" t="str">
        <f t="shared" si="5"/>
        <v/>
      </c>
      <c r="AB24" s="120" t="str">
        <f t="shared" si="6"/>
        <v/>
      </c>
      <c r="AC24" s="57" t="str">
        <f t="shared" si="11"/>
        <v/>
      </c>
      <c r="AD24" s="57" t="str">
        <f t="shared" si="7"/>
        <v/>
      </c>
      <c r="AE24" s="57"/>
      <c r="AF24" s="57" t="str">
        <f t="shared" si="12"/>
        <v/>
      </c>
      <c r="AG24" s="63" t="e">
        <f t="shared" si="8"/>
        <v>#N/A</v>
      </c>
      <c r="AI24" s="64" t="str">
        <f t="shared" si="9"/>
        <v>　</v>
      </c>
    </row>
    <row r="25" spans="1:35" ht="37.5" customHeight="1" x14ac:dyDescent="0.15">
      <c r="A25" s="121">
        <v>18</v>
      </c>
      <c r="B25" s="65"/>
      <c r="C25" s="65"/>
      <c r="D25" s="65"/>
      <c r="E25" s="119"/>
      <c r="F25" s="65"/>
      <c r="G25" s="162"/>
      <c r="H25" s="163"/>
      <c r="I25" s="141"/>
      <c r="J25" s="142"/>
      <c r="K25" s="142"/>
      <c r="L25" s="142"/>
      <c r="M25" s="143"/>
      <c r="N25" s="66"/>
      <c r="R25" s="57" t="str">
        <f t="shared" si="0"/>
        <v/>
      </c>
      <c r="S25" s="58" t="str">
        <f t="shared" si="1"/>
        <v/>
      </c>
      <c r="T25" s="59" t="str">
        <f>IF($S25="","",VLOOKUP($S25,'(種目・作業用)'!$A$2:$D$11,2,FALSE))</f>
        <v/>
      </c>
      <c r="U25" s="59" t="str">
        <f>IF($S25="","",VLOOKUP($S25,'(種目・作業用)'!$A$2:$D$11,3,FALSE))</f>
        <v/>
      </c>
      <c r="V25" s="59" t="str">
        <f>IF($S25="","",VLOOKUP($S25,'(種目・作業用)'!$A$2:$D$11,4,FALSE))</f>
        <v/>
      </c>
      <c r="W25" s="60" t="str">
        <f t="shared" si="2"/>
        <v/>
      </c>
      <c r="X25" s="57" t="str">
        <f t="shared" si="10"/>
        <v xml:space="preserve"> </v>
      </c>
      <c r="Y25" s="57" t="str">
        <f t="shared" si="3"/>
        <v/>
      </c>
      <c r="Z25" s="57" t="str">
        <f t="shared" si="4"/>
        <v/>
      </c>
      <c r="AA25" s="57" t="str">
        <f t="shared" si="5"/>
        <v/>
      </c>
      <c r="AB25" s="120" t="str">
        <f t="shared" si="6"/>
        <v/>
      </c>
      <c r="AC25" s="57" t="str">
        <f t="shared" si="11"/>
        <v/>
      </c>
      <c r="AD25" s="57" t="str">
        <f t="shared" si="7"/>
        <v/>
      </c>
      <c r="AE25" s="57"/>
      <c r="AF25" s="57" t="str">
        <f t="shared" si="12"/>
        <v/>
      </c>
      <c r="AG25" s="63" t="e">
        <f t="shared" si="8"/>
        <v>#N/A</v>
      </c>
      <c r="AI25" s="64" t="str">
        <f t="shared" si="9"/>
        <v>　</v>
      </c>
    </row>
    <row r="26" spans="1:35" ht="37.5" customHeight="1" x14ac:dyDescent="0.15">
      <c r="A26" s="121">
        <v>19</v>
      </c>
      <c r="B26" s="65"/>
      <c r="C26" s="65"/>
      <c r="D26" s="65"/>
      <c r="E26" s="119"/>
      <c r="F26" s="65"/>
      <c r="G26" s="162"/>
      <c r="H26" s="163"/>
      <c r="I26" s="141"/>
      <c r="J26" s="142"/>
      <c r="K26" s="142"/>
      <c r="L26" s="142"/>
      <c r="M26" s="143"/>
      <c r="N26" s="66"/>
      <c r="R26" s="57" t="str">
        <f t="shared" si="0"/>
        <v/>
      </c>
      <c r="S26" s="58" t="str">
        <f t="shared" si="1"/>
        <v/>
      </c>
      <c r="T26" s="59" t="str">
        <f>IF($S26="","",VLOOKUP($S26,'(種目・作業用)'!$A$2:$D$11,2,FALSE))</f>
        <v/>
      </c>
      <c r="U26" s="59" t="str">
        <f>IF($S26="","",VLOOKUP($S26,'(種目・作業用)'!$A$2:$D$11,3,FALSE))</f>
        <v/>
      </c>
      <c r="V26" s="59" t="str">
        <f>IF($S26="","",VLOOKUP($S26,'(種目・作業用)'!$A$2:$D$11,4,FALSE))</f>
        <v/>
      </c>
      <c r="W26" s="60" t="str">
        <f t="shared" si="2"/>
        <v/>
      </c>
      <c r="X26" s="57" t="str">
        <f t="shared" si="10"/>
        <v xml:space="preserve"> </v>
      </c>
      <c r="Y26" s="57" t="str">
        <f t="shared" si="3"/>
        <v/>
      </c>
      <c r="Z26" s="57" t="str">
        <f t="shared" si="4"/>
        <v/>
      </c>
      <c r="AA26" s="57" t="str">
        <f t="shared" si="5"/>
        <v/>
      </c>
      <c r="AB26" s="120" t="str">
        <f t="shared" si="6"/>
        <v/>
      </c>
      <c r="AC26" s="57" t="str">
        <f t="shared" si="11"/>
        <v/>
      </c>
      <c r="AD26" s="57" t="str">
        <f t="shared" si="7"/>
        <v/>
      </c>
      <c r="AE26" s="57"/>
      <c r="AF26" s="57" t="str">
        <f t="shared" si="12"/>
        <v/>
      </c>
      <c r="AG26" s="63" t="e">
        <f t="shared" si="8"/>
        <v>#N/A</v>
      </c>
      <c r="AI26" s="64" t="str">
        <f t="shared" si="9"/>
        <v>　</v>
      </c>
    </row>
    <row r="27" spans="1:35" ht="37.5" customHeight="1" x14ac:dyDescent="0.15">
      <c r="A27" s="121">
        <v>20</v>
      </c>
      <c r="B27" s="65"/>
      <c r="C27" s="65"/>
      <c r="D27" s="65"/>
      <c r="E27" s="119"/>
      <c r="F27" s="65"/>
      <c r="G27" s="162"/>
      <c r="H27" s="163"/>
      <c r="I27" s="141"/>
      <c r="J27" s="142"/>
      <c r="K27" s="142"/>
      <c r="L27" s="142"/>
      <c r="M27" s="143"/>
      <c r="N27" s="66"/>
      <c r="R27" s="57" t="str">
        <f t="shared" si="0"/>
        <v/>
      </c>
      <c r="S27" s="58" t="str">
        <f t="shared" si="1"/>
        <v/>
      </c>
      <c r="T27" s="59" t="str">
        <f>IF($S27="","",VLOOKUP($S27,'(種目・作業用)'!$A$2:$D$11,2,FALSE))</f>
        <v/>
      </c>
      <c r="U27" s="59" t="str">
        <f>IF($S27="","",VLOOKUP($S27,'(種目・作業用)'!$A$2:$D$11,3,FALSE))</f>
        <v/>
      </c>
      <c r="V27" s="59" t="str">
        <f>IF($S27="","",VLOOKUP($S27,'(種目・作業用)'!$A$2:$D$11,4,FALSE))</f>
        <v/>
      </c>
      <c r="W27" s="60" t="str">
        <f t="shared" si="2"/>
        <v/>
      </c>
      <c r="X27" s="57" t="str">
        <f t="shared" si="10"/>
        <v xml:space="preserve"> </v>
      </c>
      <c r="Y27" s="57" t="str">
        <f t="shared" si="3"/>
        <v/>
      </c>
      <c r="Z27" s="57" t="str">
        <f t="shared" si="4"/>
        <v/>
      </c>
      <c r="AA27" s="57" t="str">
        <f t="shared" si="5"/>
        <v/>
      </c>
      <c r="AB27" s="120" t="str">
        <f t="shared" si="6"/>
        <v/>
      </c>
      <c r="AC27" s="57" t="str">
        <f t="shared" si="11"/>
        <v/>
      </c>
      <c r="AD27" s="57" t="str">
        <f t="shared" si="7"/>
        <v/>
      </c>
      <c r="AE27" s="57"/>
      <c r="AF27" s="57" t="str">
        <f t="shared" si="12"/>
        <v/>
      </c>
      <c r="AG27" s="63" t="e">
        <f t="shared" si="8"/>
        <v>#N/A</v>
      </c>
      <c r="AI27" s="64" t="str">
        <f t="shared" si="9"/>
        <v>　</v>
      </c>
    </row>
    <row r="28" spans="1:35" ht="37.5" customHeight="1" x14ac:dyDescent="0.15">
      <c r="A28" s="121">
        <v>21</v>
      </c>
      <c r="B28" s="65"/>
      <c r="C28" s="65"/>
      <c r="D28" s="65"/>
      <c r="E28" s="119"/>
      <c r="F28" s="65"/>
      <c r="G28" s="162"/>
      <c r="H28" s="163"/>
      <c r="I28" s="141"/>
      <c r="J28" s="142"/>
      <c r="K28" s="142"/>
      <c r="L28" s="142"/>
      <c r="M28" s="143"/>
      <c r="N28" s="66"/>
      <c r="R28" s="57" t="str">
        <f t="shared" si="0"/>
        <v/>
      </c>
      <c r="S28" s="58" t="str">
        <f t="shared" si="1"/>
        <v/>
      </c>
      <c r="T28" s="59" t="str">
        <f>IF($S28="","",VLOOKUP($S28,'(種目・作業用)'!$A$2:$D$11,2,FALSE))</f>
        <v/>
      </c>
      <c r="U28" s="59" t="str">
        <f>IF($S28="","",VLOOKUP($S28,'(種目・作業用)'!$A$2:$D$11,3,FALSE))</f>
        <v/>
      </c>
      <c r="V28" s="59" t="str">
        <f>IF($S28="","",VLOOKUP($S28,'(種目・作業用)'!$A$2:$D$11,4,FALSE))</f>
        <v/>
      </c>
      <c r="W28" s="60" t="str">
        <f t="shared" si="2"/>
        <v/>
      </c>
      <c r="X28" s="57" t="str">
        <f t="shared" si="10"/>
        <v xml:space="preserve"> </v>
      </c>
      <c r="Y28" s="57" t="str">
        <f t="shared" si="3"/>
        <v/>
      </c>
      <c r="Z28" s="57" t="str">
        <f t="shared" si="4"/>
        <v/>
      </c>
      <c r="AA28" s="57" t="str">
        <f t="shared" si="5"/>
        <v/>
      </c>
      <c r="AB28" s="120" t="str">
        <f t="shared" si="6"/>
        <v/>
      </c>
      <c r="AC28" s="57" t="str">
        <f t="shared" si="11"/>
        <v/>
      </c>
      <c r="AD28" s="57" t="str">
        <f t="shared" si="7"/>
        <v/>
      </c>
      <c r="AE28" s="57"/>
      <c r="AF28" s="57" t="str">
        <f t="shared" si="12"/>
        <v/>
      </c>
      <c r="AG28" s="63" t="e">
        <f t="shared" si="8"/>
        <v>#N/A</v>
      </c>
      <c r="AI28" s="64" t="str">
        <f t="shared" si="9"/>
        <v>　</v>
      </c>
    </row>
    <row r="29" spans="1:35" ht="37.5" customHeight="1" x14ac:dyDescent="0.15">
      <c r="A29" s="121">
        <v>22</v>
      </c>
      <c r="B29" s="65"/>
      <c r="C29" s="65"/>
      <c r="D29" s="65"/>
      <c r="E29" s="119"/>
      <c r="F29" s="65"/>
      <c r="G29" s="162"/>
      <c r="H29" s="163"/>
      <c r="I29" s="141"/>
      <c r="J29" s="142"/>
      <c r="K29" s="142"/>
      <c r="L29" s="142"/>
      <c r="M29" s="143"/>
      <c r="N29" s="66"/>
      <c r="R29" s="57" t="str">
        <f t="shared" si="0"/>
        <v/>
      </c>
      <c r="S29" s="58" t="str">
        <f t="shared" si="1"/>
        <v/>
      </c>
      <c r="T29" s="59" t="str">
        <f>IF($S29="","",VLOOKUP($S29,'(種目・作業用)'!$A$2:$D$11,2,FALSE))</f>
        <v/>
      </c>
      <c r="U29" s="59" t="str">
        <f>IF($S29="","",VLOOKUP($S29,'(種目・作業用)'!$A$2:$D$11,3,FALSE))</f>
        <v/>
      </c>
      <c r="V29" s="59" t="str">
        <f>IF($S29="","",VLOOKUP($S29,'(種目・作業用)'!$A$2:$D$11,4,FALSE))</f>
        <v/>
      </c>
      <c r="W29" s="60" t="str">
        <f t="shared" si="2"/>
        <v/>
      </c>
      <c r="X29" s="57" t="str">
        <f t="shared" si="10"/>
        <v xml:space="preserve"> </v>
      </c>
      <c r="Y29" s="57" t="str">
        <f t="shared" si="3"/>
        <v/>
      </c>
      <c r="Z29" s="57" t="str">
        <f t="shared" si="4"/>
        <v/>
      </c>
      <c r="AA29" s="57" t="str">
        <f t="shared" si="5"/>
        <v/>
      </c>
      <c r="AB29" s="120" t="str">
        <f t="shared" si="6"/>
        <v/>
      </c>
      <c r="AC29" s="57" t="str">
        <f t="shared" si="11"/>
        <v/>
      </c>
      <c r="AD29" s="57" t="str">
        <f t="shared" si="7"/>
        <v/>
      </c>
      <c r="AE29" s="57"/>
      <c r="AF29" s="57" t="str">
        <f t="shared" si="12"/>
        <v/>
      </c>
      <c r="AG29" s="63" t="e">
        <f t="shared" si="8"/>
        <v>#N/A</v>
      </c>
      <c r="AI29" s="64" t="str">
        <f t="shared" si="9"/>
        <v>　</v>
      </c>
    </row>
    <row r="30" spans="1:35" ht="37.5" customHeight="1" x14ac:dyDescent="0.15">
      <c r="A30" s="121">
        <v>23</v>
      </c>
      <c r="B30" s="119"/>
      <c r="C30" s="119"/>
      <c r="D30" s="119"/>
      <c r="E30" s="119"/>
      <c r="F30" s="119"/>
      <c r="G30" s="162"/>
      <c r="H30" s="163"/>
      <c r="I30" s="141"/>
      <c r="J30" s="142"/>
      <c r="K30" s="142"/>
      <c r="L30" s="142"/>
      <c r="M30" s="143"/>
      <c r="N30" s="66"/>
      <c r="R30" s="57" t="str">
        <f t="shared" si="0"/>
        <v/>
      </c>
      <c r="S30" s="58" t="str">
        <f t="shared" si="1"/>
        <v/>
      </c>
      <c r="T30" s="59" t="str">
        <f>IF($S30="","",VLOOKUP($S30,'(種目・作業用)'!$A$2:$D$11,2,FALSE))</f>
        <v/>
      </c>
      <c r="U30" s="59" t="str">
        <f>IF($S30="","",VLOOKUP($S30,'(種目・作業用)'!$A$2:$D$11,3,FALSE))</f>
        <v/>
      </c>
      <c r="V30" s="59" t="str">
        <f>IF($S30="","",VLOOKUP($S30,'(種目・作業用)'!$A$2:$D$11,4,FALSE))</f>
        <v/>
      </c>
      <c r="W30" s="60" t="str">
        <f t="shared" si="2"/>
        <v/>
      </c>
      <c r="X30" s="57" t="str">
        <f t="shared" si="10"/>
        <v xml:space="preserve"> </v>
      </c>
      <c r="Y30" s="57" t="str">
        <f t="shared" si="3"/>
        <v/>
      </c>
      <c r="Z30" s="57" t="str">
        <f t="shared" si="4"/>
        <v/>
      </c>
      <c r="AA30" s="57" t="str">
        <f t="shared" si="5"/>
        <v/>
      </c>
      <c r="AB30" s="120" t="str">
        <f t="shared" si="6"/>
        <v/>
      </c>
      <c r="AC30" s="57" t="str">
        <f t="shared" si="11"/>
        <v/>
      </c>
      <c r="AD30" s="57" t="str">
        <f t="shared" si="7"/>
        <v/>
      </c>
      <c r="AE30" s="57"/>
      <c r="AF30" s="57" t="str">
        <f t="shared" si="12"/>
        <v/>
      </c>
      <c r="AG30" s="63" t="e">
        <f t="shared" si="8"/>
        <v>#N/A</v>
      </c>
      <c r="AI30" s="64" t="str">
        <f t="shared" si="9"/>
        <v>　</v>
      </c>
    </row>
    <row r="31" spans="1:35" ht="37.5" customHeight="1" x14ac:dyDescent="0.15">
      <c r="A31" s="121">
        <v>24</v>
      </c>
      <c r="B31" s="65"/>
      <c r="C31" s="65"/>
      <c r="D31" s="65"/>
      <c r="E31" s="119"/>
      <c r="F31" s="65"/>
      <c r="G31" s="162"/>
      <c r="H31" s="163"/>
      <c r="I31" s="141"/>
      <c r="J31" s="142"/>
      <c r="K31" s="142"/>
      <c r="L31" s="142"/>
      <c r="M31" s="143"/>
      <c r="N31" s="66"/>
      <c r="R31" s="57" t="str">
        <f t="shared" si="0"/>
        <v/>
      </c>
      <c r="S31" s="58" t="str">
        <f t="shared" si="1"/>
        <v/>
      </c>
      <c r="T31" s="59" t="str">
        <f>IF($S31="","",VLOOKUP($S31,'(種目・作業用)'!$A$2:$D$11,2,FALSE))</f>
        <v/>
      </c>
      <c r="U31" s="59" t="str">
        <f>IF($S31="","",VLOOKUP($S31,'(種目・作業用)'!$A$2:$D$11,3,FALSE))</f>
        <v/>
      </c>
      <c r="V31" s="59" t="str">
        <f>IF($S31="","",VLOOKUP($S31,'(種目・作業用)'!$A$2:$D$11,4,FALSE))</f>
        <v/>
      </c>
      <c r="W31" s="60" t="str">
        <f t="shared" si="2"/>
        <v/>
      </c>
      <c r="X31" s="57" t="str">
        <f t="shared" si="10"/>
        <v xml:space="preserve"> </v>
      </c>
      <c r="Y31" s="57" t="str">
        <f t="shared" si="3"/>
        <v/>
      </c>
      <c r="Z31" s="57" t="str">
        <f t="shared" si="4"/>
        <v/>
      </c>
      <c r="AA31" s="57" t="str">
        <f t="shared" si="5"/>
        <v/>
      </c>
      <c r="AB31" s="120" t="str">
        <f t="shared" si="6"/>
        <v/>
      </c>
      <c r="AC31" s="57" t="str">
        <f t="shared" si="11"/>
        <v/>
      </c>
      <c r="AD31" s="57" t="str">
        <f t="shared" si="7"/>
        <v/>
      </c>
      <c r="AE31" s="57"/>
      <c r="AF31" s="57" t="str">
        <f t="shared" si="12"/>
        <v/>
      </c>
      <c r="AG31" s="63" t="e">
        <f t="shared" si="8"/>
        <v>#N/A</v>
      </c>
      <c r="AI31" s="64" t="str">
        <f t="shared" si="9"/>
        <v>　</v>
      </c>
    </row>
    <row r="32" spans="1:35" ht="37.5" customHeight="1" x14ac:dyDescent="0.15">
      <c r="A32" s="122">
        <v>25</v>
      </c>
      <c r="B32" s="123"/>
      <c r="C32" s="123"/>
      <c r="D32" s="123"/>
      <c r="E32" s="71"/>
      <c r="F32" s="123"/>
      <c r="G32" s="177"/>
      <c r="H32" s="178"/>
      <c r="I32" s="144"/>
      <c r="J32" s="145"/>
      <c r="K32" s="145"/>
      <c r="L32" s="145"/>
      <c r="M32" s="146"/>
      <c r="N32" s="124"/>
      <c r="R32" s="57" t="str">
        <f t="shared" si="0"/>
        <v/>
      </c>
      <c r="S32" s="58" t="str">
        <f t="shared" si="1"/>
        <v/>
      </c>
      <c r="T32" s="59" t="str">
        <f>IF($S32="","",VLOOKUP($S32,'(種目・作業用)'!$A$2:$D$11,2,FALSE))</f>
        <v/>
      </c>
      <c r="U32" s="59" t="str">
        <f>IF($S32="","",VLOOKUP($S32,'(種目・作業用)'!$A$2:$D$11,3,FALSE))</f>
        <v/>
      </c>
      <c r="V32" s="59" t="str">
        <f>IF($S32="","",VLOOKUP($S32,'(種目・作業用)'!$A$2:$D$11,4,FALSE))</f>
        <v/>
      </c>
      <c r="W32" s="60" t="str">
        <f t="shared" si="2"/>
        <v/>
      </c>
      <c r="X32" s="57" t="str">
        <f t="shared" si="10"/>
        <v xml:space="preserve"> </v>
      </c>
      <c r="Y32" s="57" t="str">
        <f t="shared" si="3"/>
        <v/>
      </c>
      <c r="Z32" s="57" t="str">
        <f t="shared" si="4"/>
        <v/>
      </c>
      <c r="AA32" s="57" t="str">
        <f t="shared" si="5"/>
        <v/>
      </c>
      <c r="AB32" s="120" t="str">
        <f t="shared" si="6"/>
        <v/>
      </c>
      <c r="AC32" s="57" t="str">
        <f t="shared" si="11"/>
        <v/>
      </c>
      <c r="AD32" s="57" t="str">
        <f t="shared" si="7"/>
        <v/>
      </c>
      <c r="AE32" s="57"/>
      <c r="AF32" s="57" t="str">
        <f t="shared" si="12"/>
        <v/>
      </c>
      <c r="AG32" s="63" t="e">
        <f t="shared" si="8"/>
        <v>#N/A</v>
      </c>
      <c r="AI32" s="64" t="str">
        <f t="shared" si="9"/>
        <v>　</v>
      </c>
    </row>
    <row r="33" spans="1:35" ht="37.5" customHeight="1" x14ac:dyDescent="0.15">
      <c r="A33" s="72"/>
      <c r="B33" s="73"/>
      <c r="C33" s="73"/>
      <c r="D33" s="73"/>
      <c r="E33" s="73"/>
      <c r="F33" s="73"/>
      <c r="G33" s="125"/>
      <c r="H33" s="126" t="s">
        <v>1406</v>
      </c>
      <c r="I33" s="190"/>
      <c r="J33" s="190"/>
      <c r="K33" s="190"/>
      <c r="L33" s="190"/>
      <c r="M33" s="190"/>
      <c r="N33" s="127" t="s">
        <v>14</v>
      </c>
      <c r="S33" s="58"/>
      <c r="T33" s="59"/>
      <c r="U33" s="59"/>
      <c r="V33" s="59"/>
      <c r="W33" s="60"/>
      <c r="X33" s="57"/>
      <c r="AB33" s="107"/>
      <c r="AD33" s="57"/>
      <c r="AG33" s="63"/>
    </row>
    <row r="34" spans="1:35" ht="7.5" customHeight="1" x14ac:dyDescent="0.15">
      <c r="A34" s="128"/>
      <c r="B34" s="128"/>
      <c r="C34" s="128"/>
      <c r="D34" s="128"/>
      <c r="E34" s="128"/>
      <c r="F34" s="128"/>
      <c r="G34" s="129"/>
      <c r="H34" s="130"/>
      <c r="I34" s="130"/>
      <c r="J34" s="130"/>
      <c r="K34" s="130"/>
      <c r="L34" s="130"/>
      <c r="M34" s="130"/>
      <c r="N34" s="131"/>
      <c r="S34" s="58"/>
      <c r="T34" s="59"/>
      <c r="U34" s="59"/>
      <c r="V34" s="59"/>
      <c r="W34" s="60"/>
      <c r="X34" s="57"/>
      <c r="AB34" s="107"/>
      <c r="AD34" s="57"/>
      <c r="AG34" s="63"/>
    </row>
    <row r="35" spans="1:35" ht="22.5" customHeight="1" x14ac:dyDescent="0.15">
      <c r="A35" s="169" t="s">
        <v>1087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S35" s="58"/>
      <c r="T35" s="59"/>
      <c r="U35" s="59"/>
      <c r="V35" s="59"/>
      <c r="W35" s="60"/>
      <c r="X35" s="57"/>
      <c r="AB35" s="107"/>
      <c r="AD35" s="57"/>
      <c r="AG35" s="63"/>
    </row>
    <row r="36" spans="1:35" ht="7.5" customHeight="1" x14ac:dyDescent="0.1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S36" s="58"/>
      <c r="T36" s="59"/>
      <c r="U36" s="59"/>
      <c r="V36" s="59"/>
      <c r="W36" s="60"/>
      <c r="X36" s="57"/>
      <c r="AB36" s="107"/>
      <c r="AD36" s="57"/>
      <c r="AG36" s="63"/>
    </row>
    <row r="37" spans="1:35" x14ac:dyDescent="0.15">
      <c r="A37" s="45"/>
      <c r="B37" s="45"/>
      <c r="C37" s="45" t="s">
        <v>15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S37" s="58"/>
      <c r="T37" s="59"/>
      <c r="U37" s="59"/>
      <c r="V37" s="59"/>
      <c r="W37" s="60"/>
      <c r="X37" s="57"/>
      <c r="AB37" s="107"/>
      <c r="AD37" s="57"/>
      <c r="AG37" s="63"/>
    </row>
    <row r="38" spans="1:35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S38" s="58"/>
      <c r="T38" s="59"/>
      <c r="U38" s="59"/>
      <c r="V38" s="59"/>
      <c r="W38" s="60"/>
      <c r="X38" s="57"/>
      <c r="AB38" s="107"/>
      <c r="AD38" s="57"/>
      <c r="AG38" s="63"/>
    </row>
    <row r="39" spans="1:35" x14ac:dyDescent="0.15">
      <c r="A39" s="45"/>
      <c r="B39" s="45"/>
      <c r="C39" s="171" t="s">
        <v>1432</v>
      </c>
      <c r="D39" s="171"/>
      <c r="E39" s="45"/>
      <c r="F39" s="45"/>
      <c r="G39" s="45"/>
      <c r="H39" s="45"/>
      <c r="I39" s="45"/>
      <c r="J39" s="45"/>
      <c r="K39" s="45"/>
      <c r="L39" s="45"/>
      <c r="M39" s="45"/>
      <c r="N39" s="45"/>
      <c r="S39" s="58"/>
      <c r="T39" s="59"/>
      <c r="U39" s="59"/>
      <c r="V39" s="59"/>
      <c r="W39" s="60"/>
      <c r="X39" s="57"/>
      <c r="AB39" s="107"/>
      <c r="AD39" s="57"/>
      <c r="AG39" s="63"/>
    </row>
    <row r="40" spans="1:35" ht="22.5" customHeight="1" x14ac:dyDescent="0.15">
      <c r="A40" s="45"/>
      <c r="B40" s="45"/>
      <c r="C40" s="45"/>
      <c r="D40" s="45"/>
      <c r="E40" s="45"/>
      <c r="F40" s="198"/>
      <c r="G40" s="198"/>
      <c r="H40" s="95" t="s">
        <v>1427</v>
      </c>
      <c r="I40" s="132"/>
      <c r="J40" s="45"/>
      <c r="K40" s="45"/>
      <c r="L40" s="45"/>
      <c r="M40" s="45"/>
      <c r="N40" s="45"/>
      <c r="S40" s="58"/>
      <c r="T40" s="59"/>
      <c r="U40" s="59"/>
      <c r="V40" s="59"/>
      <c r="W40" s="60"/>
      <c r="X40" s="57"/>
      <c r="AB40" s="107"/>
      <c r="AD40" s="57"/>
      <c r="AG40" s="63"/>
    </row>
    <row r="41" spans="1:35" ht="22.5" customHeight="1" x14ac:dyDescent="0.15">
      <c r="A41" s="45"/>
      <c r="B41" s="45"/>
      <c r="C41" s="45"/>
      <c r="D41" s="45"/>
      <c r="E41" s="45"/>
      <c r="F41" s="45"/>
      <c r="G41" s="133" t="s">
        <v>17</v>
      </c>
      <c r="H41" s="170"/>
      <c r="I41" s="170"/>
      <c r="J41" s="170"/>
      <c r="K41" s="170"/>
      <c r="L41" s="170"/>
      <c r="M41" s="134" t="s">
        <v>14</v>
      </c>
      <c r="N41" s="45"/>
      <c r="S41" s="58"/>
      <c r="T41" s="59"/>
      <c r="U41" s="59"/>
      <c r="V41" s="59"/>
      <c r="W41" s="60"/>
      <c r="X41" s="57"/>
      <c r="AB41" s="107"/>
      <c r="AD41" s="57"/>
      <c r="AG41" s="63"/>
    </row>
    <row r="42" spans="1:35" ht="28.5" customHeight="1" x14ac:dyDescent="0.15">
      <c r="A42" s="149" t="str">
        <f>A2</f>
        <v>第３２回 西村山陸上競技選手権大会　参加申込一覧表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S42" s="58"/>
      <c r="T42" s="59"/>
      <c r="U42" s="59"/>
      <c r="V42" s="59"/>
      <c r="W42" s="60"/>
      <c r="X42" s="57"/>
      <c r="AB42" s="107"/>
      <c r="AD42" s="57"/>
      <c r="AG42" s="63"/>
    </row>
    <row r="43" spans="1:35" ht="7.5" customHeight="1" x14ac:dyDescent="0.1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S43" s="58"/>
      <c r="T43" s="59"/>
      <c r="U43" s="59"/>
      <c r="V43" s="59"/>
      <c r="W43" s="60"/>
      <c r="X43" s="57"/>
      <c r="AB43" s="107"/>
      <c r="AD43" s="57"/>
      <c r="AG43" s="63"/>
    </row>
    <row r="44" spans="1:35" ht="22.5" customHeight="1" x14ac:dyDescent="0.15">
      <c r="A44" s="151" t="s">
        <v>0</v>
      </c>
      <c r="B44" s="176"/>
      <c r="C44" s="209">
        <f>C4</f>
        <v>0</v>
      </c>
      <c r="D44" s="210"/>
      <c r="E44" s="210"/>
      <c r="F44" s="210"/>
      <c r="G44" s="210"/>
      <c r="H44" s="211"/>
      <c r="I44" s="151" t="s">
        <v>12</v>
      </c>
      <c r="J44" s="152"/>
      <c r="K44" s="152"/>
      <c r="L44" s="152"/>
      <c r="M44" s="176"/>
      <c r="N44" s="114"/>
      <c r="S44" s="58"/>
      <c r="T44" s="59"/>
      <c r="U44" s="59"/>
      <c r="V44" s="59"/>
      <c r="W44" s="60"/>
      <c r="X44" s="57"/>
      <c r="AB44" s="107"/>
      <c r="AD44" s="57"/>
      <c r="AG44" s="63"/>
    </row>
    <row r="45" spans="1:35" ht="22.5" customHeight="1" x14ac:dyDescent="0.15">
      <c r="A45" s="153" t="s">
        <v>1203</v>
      </c>
      <c r="B45" s="179"/>
      <c r="C45" s="205">
        <f>C5</f>
        <v>0</v>
      </c>
      <c r="D45" s="206"/>
      <c r="E45" s="206"/>
      <c r="F45" s="206"/>
      <c r="G45" s="206"/>
      <c r="H45" s="212"/>
      <c r="I45" s="153" t="s">
        <v>16</v>
      </c>
      <c r="J45" s="197"/>
      <c r="K45" s="197"/>
      <c r="L45" s="197"/>
      <c r="M45" s="179"/>
      <c r="N45" s="115"/>
      <c r="S45" s="58"/>
      <c r="T45" s="59"/>
      <c r="U45" s="59"/>
      <c r="V45" s="59"/>
      <c r="W45" s="60"/>
      <c r="X45" s="57"/>
      <c r="AB45" s="107"/>
      <c r="AD45" s="57"/>
      <c r="AG45" s="63"/>
    </row>
    <row r="46" spans="1:35" ht="17.25" customHeight="1" x14ac:dyDescent="0.15">
      <c r="A46" s="167"/>
      <c r="B46" s="155" t="s">
        <v>1</v>
      </c>
      <c r="C46" s="157" t="s">
        <v>2</v>
      </c>
      <c r="D46" s="158"/>
      <c r="E46" s="155" t="s">
        <v>3</v>
      </c>
      <c r="F46" s="155" t="s">
        <v>4</v>
      </c>
      <c r="G46" s="157" t="s">
        <v>1309</v>
      </c>
      <c r="H46" s="158"/>
      <c r="I46" s="191" t="s">
        <v>9</v>
      </c>
      <c r="J46" s="192"/>
      <c r="K46" s="192"/>
      <c r="L46" s="192"/>
      <c r="M46" s="193"/>
      <c r="N46" s="172" t="s">
        <v>6</v>
      </c>
      <c r="S46" s="58"/>
      <c r="T46" s="59"/>
      <c r="U46" s="59"/>
      <c r="V46" s="59"/>
      <c r="W46" s="60"/>
      <c r="X46" s="57"/>
      <c r="AB46" s="107"/>
      <c r="AD46" s="57"/>
      <c r="AG46" s="63"/>
    </row>
    <row r="47" spans="1:35" ht="17.25" customHeight="1" thickBot="1" x14ac:dyDescent="0.2">
      <c r="A47" s="168"/>
      <c r="B47" s="156"/>
      <c r="C47" s="52" t="s">
        <v>11</v>
      </c>
      <c r="D47" s="52" t="s">
        <v>10</v>
      </c>
      <c r="E47" s="156"/>
      <c r="F47" s="156"/>
      <c r="G47" s="159"/>
      <c r="H47" s="160"/>
      <c r="I47" s="194"/>
      <c r="J47" s="195"/>
      <c r="K47" s="195"/>
      <c r="L47" s="195"/>
      <c r="M47" s="196"/>
      <c r="N47" s="173"/>
      <c r="S47" s="58"/>
      <c r="T47" s="59"/>
      <c r="U47" s="59"/>
      <c r="V47" s="59"/>
      <c r="W47" s="60"/>
      <c r="X47" s="57"/>
      <c r="AB47" s="107"/>
      <c r="AD47" s="57"/>
      <c r="AG47" s="63"/>
    </row>
    <row r="48" spans="1:35" ht="37.5" customHeight="1" thickTop="1" x14ac:dyDescent="0.15">
      <c r="A48" s="118">
        <v>26</v>
      </c>
      <c r="B48" s="65"/>
      <c r="C48" s="65"/>
      <c r="D48" s="65"/>
      <c r="E48" s="119"/>
      <c r="F48" s="65" t="s">
        <v>7</v>
      </c>
      <c r="G48" s="174"/>
      <c r="H48" s="175"/>
      <c r="I48" s="164"/>
      <c r="J48" s="165"/>
      <c r="K48" s="165"/>
      <c r="L48" s="165"/>
      <c r="M48" s="166"/>
      <c r="N48" s="106"/>
      <c r="R48" s="57" t="str">
        <f t="shared" ref="R48:R72" si="13">IF(ISBLANK(B48),"",VLOOKUP(CONCATENATE($AB$5,F48),$R$203:$S$212,2,FALSE)+B48*100)</f>
        <v/>
      </c>
      <c r="S48" s="58" t="str">
        <f t="shared" ref="S48:S72" si="14">IF(ISBLANK(G48),"",G48)</f>
        <v/>
      </c>
      <c r="T48" s="59" t="str">
        <f>IF($S48="","",VLOOKUP($S48,'(種目・作業用)'!$A$2:$D$11,2,FALSE))</f>
        <v/>
      </c>
      <c r="U48" s="59" t="str">
        <f>IF($S48="","",VLOOKUP($S48,'(種目・作業用)'!$A$2:$D$11,3,FALSE))</f>
        <v/>
      </c>
      <c r="V48" s="59" t="str">
        <f>IF($S48="","",VLOOKUP($S48,'(種目・作業用)'!$A$2:$D$11,4,FALSE))</f>
        <v/>
      </c>
      <c r="W48" s="60" t="str">
        <f t="shared" ref="W48:W72" si="15">IF(I48="","",I48)</f>
        <v/>
      </c>
      <c r="X48" s="57" t="str">
        <f t="shared" si="10"/>
        <v xml:space="preserve"> </v>
      </c>
      <c r="Y48" s="57" t="str">
        <f t="shared" ref="Y48:Y72" si="16">IF(ISBLANK(B48),"",B48)</f>
        <v/>
      </c>
      <c r="Z48" s="57" t="str">
        <f t="shared" ref="Z48:Z72" si="17">IF(ISNUMBER(Y48),IF(ISBLANK(E48),AI48,CONCATENATE(AI48,"(",E48,")")),"")</f>
        <v/>
      </c>
      <c r="AA48" s="57" t="str">
        <f t="shared" ref="AA48:AA72" si="18">IF(ISNUMBER(Y48),D48,"")</f>
        <v/>
      </c>
      <c r="AB48" s="120" t="str">
        <f>IF(ISNUMBER(Y48),VLOOKUP(AG48,$AG$202:$AH$249,2,FALSE),"")</f>
        <v/>
      </c>
      <c r="AC48" s="57" t="str">
        <f t="shared" ref="AC48:AC72" si="19">IF(ISNUMBER(Y48),$AC$5,"")</f>
        <v/>
      </c>
      <c r="AD48" s="57">
        <f t="shared" ref="AD48:AD72" si="20">IF(ISBLANK(F48),"",IF(F48="男",1,2))</f>
        <v>1</v>
      </c>
      <c r="AE48" s="57"/>
      <c r="AF48" s="57" t="str">
        <f t="shared" ref="AF48:AF72" si="21">IF(ISNUMBER(Y48),$AA$5,"")</f>
        <v/>
      </c>
      <c r="AG48" s="63" t="e">
        <f t="shared" ref="AG48:AG72" si="22">VLOOKUP($AA$5,$B$203:$D$551,2,FALSE)</f>
        <v>#N/A</v>
      </c>
      <c r="AI48" s="64" t="str">
        <f t="shared" ref="AI48:AI72" si="23">IF(LEN(C48)&gt;6,SUBSTITUTE(C48,"　",""),IF(LEN(C48)=6,C48,IF(LEN(C48)=5,CONCATENATE(C48,"　"),IF(LEN(C48)=4,CONCATENATE(SUBSTITUTE(C48,"　","　　"),"　"),CONCATENATE(SUBSTITUTE(C48,"　","　　　"),"　")))))</f>
        <v>　</v>
      </c>
    </row>
    <row r="49" spans="1:35" ht="37.5" customHeight="1" x14ac:dyDescent="0.15">
      <c r="A49" s="121">
        <v>27</v>
      </c>
      <c r="B49" s="65"/>
      <c r="C49" s="65"/>
      <c r="D49" s="65"/>
      <c r="E49" s="119"/>
      <c r="F49" s="65"/>
      <c r="G49" s="147"/>
      <c r="H49" s="148"/>
      <c r="I49" s="141"/>
      <c r="J49" s="142"/>
      <c r="K49" s="142"/>
      <c r="L49" s="142"/>
      <c r="M49" s="143"/>
      <c r="N49" s="66"/>
      <c r="R49" s="57" t="str">
        <f t="shared" si="13"/>
        <v/>
      </c>
      <c r="S49" s="58" t="str">
        <f t="shared" si="14"/>
        <v/>
      </c>
      <c r="T49" s="59" t="str">
        <f>IF($S49="","",VLOOKUP($S49,'(種目・作業用)'!$A$2:$D$11,2,FALSE))</f>
        <v/>
      </c>
      <c r="U49" s="59" t="str">
        <f>IF($S49="","",VLOOKUP($S49,'(種目・作業用)'!$A$2:$D$11,3,FALSE))</f>
        <v/>
      </c>
      <c r="V49" s="59" t="str">
        <f>IF($S49="","",VLOOKUP($S49,'(種目・作業用)'!$A$2:$D$11,4,FALSE))</f>
        <v/>
      </c>
      <c r="W49" s="60" t="str">
        <f t="shared" si="15"/>
        <v/>
      </c>
      <c r="X49" s="57" t="str">
        <f t="shared" si="10"/>
        <v xml:space="preserve"> </v>
      </c>
      <c r="Y49" s="57" t="str">
        <f t="shared" si="16"/>
        <v/>
      </c>
      <c r="Z49" s="57" t="str">
        <f t="shared" si="17"/>
        <v/>
      </c>
      <c r="AA49" s="57" t="str">
        <f t="shared" si="18"/>
        <v/>
      </c>
      <c r="AB49" s="120" t="str">
        <f t="shared" ref="AB49:AB72" si="24">IF(ISNUMBER(Y49),VLOOKUP(AG49,$AG$202:$AH$249,2,FALSE),"")</f>
        <v/>
      </c>
      <c r="AC49" s="57" t="str">
        <f t="shared" si="19"/>
        <v/>
      </c>
      <c r="AD49" s="57" t="str">
        <f t="shared" si="20"/>
        <v/>
      </c>
      <c r="AE49" s="57"/>
      <c r="AF49" s="57" t="str">
        <f t="shared" si="21"/>
        <v/>
      </c>
      <c r="AG49" s="63" t="e">
        <f t="shared" si="22"/>
        <v>#N/A</v>
      </c>
      <c r="AI49" s="64" t="str">
        <f t="shared" si="23"/>
        <v>　</v>
      </c>
    </row>
    <row r="50" spans="1:35" ht="37.5" customHeight="1" x14ac:dyDescent="0.15">
      <c r="A50" s="121">
        <v>28</v>
      </c>
      <c r="B50" s="65"/>
      <c r="C50" s="65"/>
      <c r="D50" s="65"/>
      <c r="E50" s="119"/>
      <c r="F50" s="65"/>
      <c r="G50" s="147"/>
      <c r="H50" s="148"/>
      <c r="I50" s="141"/>
      <c r="J50" s="142"/>
      <c r="K50" s="142"/>
      <c r="L50" s="142"/>
      <c r="M50" s="143"/>
      <c r="N50" s="66"/>
      <c r="R50" s="57" t="str">
        <f t="shared" si="13"/>
        <v/>
      </c>
      <c r="S50" s="58" t="str">
        <f t="shared" si="14"/>
        <v/>
      </c>
      <c r="T50" s="59" t="str">
        <f>IF($S50="","",VLOOKUP($S50,'(種目・作業用)'!$A$2:$D$11,2,FALSE))</f>
        <v/>
      </c>
      <c r="U50" s="59" t="str">
        <f>IF($S50="","",VLOOKUP($S50,'(種目・作業用)'!$A$2:$D$11,3,FALSE))</f>
        <v/>
      </c>
      <c r="V50" s="59" t="str">
        <f>IF($S50="","",VLOOKUP($S50,'(種目・作業用)'!$A$2:$D$11,4,FALSE))</f>
        <v/>
      </c>
      <c r="W50" s="60" t="str">
        <f t="shared" si="15"/>
        <v/>
      </c>
      <c r="X50" s="57" t="str">
        <f t="shared" si="10"/>
        <v xml:space="preserve"> </v>
      </c>
      <c r="Y50" s="57" t="str">
        <f t="shared" si="16"/>
        <v/>
      </c>
      <c r="Z50" s="57" t="str">
        <f t="shared" si="17"/>
        <v/>
      </c>
      <c r="AA50" s="57" t="str">
        <f t="shared" si="18"/>
        <v/>
      </c>
      <c r="AB50" s="120" t="str">
        <f t="shared" si="24"/>
        <v/>
      </c>
      <c r="AC50" s="57" t="str">
        <f t="shared" si="19"/>
        <v/>
      </c>
      <c r="AD50" s="57" t="str">
        <f t="shared" si="20"/>
        <v/>
      </c>
      <c r="AE50" s="57"/>
      <c r="AF50" s="57" t="str">
        <f t="shared" si="21"/>
        <v/>
      </c>
      <c r="AG50" s="63" t="e">
        <f t="shared" si="22"/>
        <v>#N/A</v>
      </c>
      <c r="AI50" s="64" t="str">
        <f t="shared" si="23"/>
        <v>　</v>
      </c>
    </row>
    <row r="51" spans="1:35" ht="37.5" customHeight="1" x14ac:dyDescent="0.15">
      <c r="A51" s="121">
        <v>29</v>
      </c>
      <c r="B51" s="65"/>
      <c r="C51" s="65"/>
      <c r="D51" s="65"/>
      <c r="E51" s="119"/>
      <c r="F51" s="65"/>
      <c r="G51" s="147"/>
      <c r="H51" s="148"/>
      <c r="I51" s="141"/>
      <c r="J51" s="142"/>
      <c r="K51" s="142"/>
      <c r="L51" s="142"/>
      <c r="M51" s="143"/>
      <c r="N51" s="66"/>
      <c r="R51" s="57" t="str">
        <f t="shared" si="13"/>
        <v/>
      </c>
      <c r="S51" s="58" t="str">
        <f t="shared" si="14"/>
        <v/>
      </c>
      <c r="T51" s="59" t="str">
        <f>IF($S51="","",VLOOKUP($S51,'(種目・作業用)'!$A$2:$D$11,2,FALSE))</f>
        <v/>
      </c>
      <c r="U51" s="59" t="str">
        <f>IF($S51="","",VLOOKUP($S51,'(種目・作業用)'!$A$2:$D$11,3,FALSE))</f>
        <v/>
      </c>
      <c r="V51" s="59" t="str">
        <f>IF($S51="","",VLOOKUP($S51,'(種目・作業用)'!$A$2:$D$11,4,FALSE))</f>
        <v/>
      </c>
      <c r="W51" s="60" t="str">
        <f t="shared" si="15"/>
        <v/>
      </c>
      <c r="X51" s="57" t="str">
        <f t="shared" si="10"/>
        <v xml:space="preserve"> </v>
      </c>
      <c r="Y51" s="57" t="str">
        <f t="shared" si="16"/>
        <v/>
      </c>
      <c r="Z51" s="57" t="str">
        <f t="shared" si="17"/>
        <v/>
      </c>
      <c r="AA51" s="57" t="str">
        <f t="shared" si="18"/>
        <v/>
      </c>
      <c r="AB51" s="120" t="str">
        <f t="shared" si="24"/>
        <v/>
      </c>
      <c r="AC51" s="57" t="str">
        <f t="shared" si="19"/>
        <v/>
      </c>
      <c r="AD51" s="57" t="str">
        <f t="shared" si="20"/>
        <v/>
      </c>
      <c r="AE51" s="57"/>
      <c r="AF51" s="57" t="str">
        <f t="shared" si="21"/>
        <v/>
      </c>
      <c r="AG51" s="63" t="e">
        <f t="shared" si="22"/>
        <v>#N/A</v>
      </c>
      <c r="AI51" s="64" t="str">
        <f t="shared" si="23"/>
        <v>　</v>
      </c>
    </row>
    <row r="52" spans="1:35" ht="37.5" customHeight="1" x14ac:dyDescent="0.15">
      <c r="A52" s="121">
        <v>30</v>
      </c>
      <c r="B52" s="65"/>
      <c r="C52" s="65"/>
      <c r="D52" s="65"/>
      <c r="E52" s="119"/>
      <c r="F52" s="65"/>
      <c r="G52" s="147"/>
      <c r="H52" s="148"/>
      <c r="I52" s="141"/>
      <c r="J52" s="142"/>
      <c r="K52" s="142"/>
      <c r="L52" s="142"/>
      <c r="M52" s="143"/>
      <c r="N52" s="66"/>
      <c r="R52" s="57" t="str">
        <f t="shared" si="13"/>
        <v/>
      </c>
      <c r="S52" s="58" t="str">
        <f t="shared" si="14"/>
        <v/>
      </c>
      <c r="T52" s="59" t="str">
        <f>IF($S52="","",VLOOKUP($S52,'(種目・作業用)'!$A$2:$D$11,2,FALSE))</f>
        <v/>
      </c>
      <c r="U52" s="59" t="str">
        <f>IF($S52="","",VLOOKUP($S52,'(種目・作業用)'!$A$2:$D$11,3,FALSE))</f>
        <v/>
      </c>
      <c r="V52" s="59" t="str">
        <f>IF($S52="","",VLOOKUP($S52,'(種目・作業用)'!$A$2:$D$11,4,FALSE))</f>
        <v/>
      </c>
      <c r="W52" s="60" t="str">
        <f t="shared" si="15"/>
        <v/>
      </c>
      <c r="X52" s="57" t="str">
        <f t="shared" si="10"/>
        <v xml:space="preserve"> </v>
      </c>
      <c r="Y52" s="57" t="str">
        <f t="shared" si="16"/>
        <v/>
      </c>
      <c r="Z52" s="57" t="str">
        <f t="shared" si="17"/>
        <v/>
      </c>
      <c r="AA52" s="57" t="str">
        <f t="shared" si="18"/>
        <v/>
      </c>
      <c r="AB52" s="120" t="str">
        <f t="shared" si="24"/>
        <v/>
      </c>
      <c r="AC52" s="57" t="str">
        <f t="shared" si="19"/>
        <v/>
      </c>
      <c r="AD52" s="57" t="str">
        <f t="shared" si="20"/>
        <v/>
      </c>
      <c r="AE52" s="57"/>
      <c r="AF52" s="57" t="str">
        <f t="shared" si="21"/>
        <v/>
      </c>
      <c r="AG52" s="63" t="e">
        <f t="shared" si="22"/>
        <v>#N/A</v>
      </c>
      <c r="AI52" s="64" t="str">
        <f t="shared" si="23"/>
        <v>　</v>
      </c>
    </row>
    <row r="53" spans="1:35" ht="37.5" customHeight="1" x14ac:dyDescent="0.15">
      <c r="A53" s="121">
        <v>31</v>
      </c>
      <c r="B53" s="65"/>
      <c r="C53" s="65"/>
      <c r="D53" s="65"/>
      <c r="E53" s="119"/>
      <c r="F53" s="65"/>
      <c r="G53" s="147"/>
      <c r="H53" s="148"/>
      <c r="I53" s="141"/>
      <c r="J53" s="142"/>
      <c r="K53" s="142"/>
      <c r="L53" s="142"/>
      <c r="M53" s="143"/>
      <c r="N53" s="66"/>
      <c r="R53" s="57" t="str">
        <f t="shared" si="13"/>
        <v/>
      </c>
      <c r="S53" s="58" t="str">
        <f t="shared" si="14"/>
        <v/>
      </c>
      <c r="T53" s="59" t="str">
        <f>IF($S53="","",VLOOKUP($S53,'(種目・作業用)'!$A$2:$D$11,2,FALSE))</f>
        <v/>
      </c>
      <c r="U53" s="59" t="str">
        <f>IF($S53="","",VLOOKUP($S53,'(種目・作業用)'!$A$2:$D$11,3,FALSE))</f>
        <v/>
      </c>
      <c r="V53" s="59" t="str">
        <f>IF($S53="","",VLOOKUP($S53,'(種目・作業用)'!$A$2:$D$11,4,FALSE))</f>
        <v/>
      </c>
      <c r="W53" s="60" t="str">
        <f t="shared" si="15"/>
        <v/>
      </c>
      <c r="X53" s="57" t="str">
        <f t="shared" si="10"/>
        <v xml:space="preserve"> </v>
      </c>
      <c r="Y53" s="57" t="str">
        <f t="shared" si="16"/>
        <v/>
      </c>
      <c r="Z53" s="57" t="str">
        <f t="shared" si="17"/>
        <v/>
      </c>
      <c r="AA53" s="57" t="str">
        <f t="shared" si="18"/>
        <v/>
      </c>
      <c r="AB53" s="120" t="str">
        <f t="shared" si="24"/>
        <v/>
      </c>
      <c r="AC53" s="57" t="str">
        <f t="shared" si="19"/>
        <v/>
      </c>
      <c r="AD53" s="57" t="str">
        <f t="shared" si="20"/>
        <v/>
      </c>
      <c r="AE53" s="57"/>
      <c r="AF53" s="57" t="str">
        <f t="shared" si="21"/>
        <v/>
      </c>
      <c r="AG53" s="63" t="e">
        <f t="shared" si="22"/>
        <v>#N/A</v>
      </c>
      <c r="AI53" s="64" t="str">
        <f t="shared" si="23"/>
        <v>　</v>
      </c>
    </row>
    <row r="54" spans="1:35" ht="37.5" customHeight="1" x14ac:dyDescent="0.15">
      <c r="A54" s="121">
        <v>32</v>
      </c>
      <c r="B54" s="65"/>
      <c r="C54" s="65"/>
      <c r="D54" s="65"/>
      <c r="E54" s="119"/>
      <c r="F54" s="65"/>
      <c r="G54" s="147"/>
      <c r="H54" s="148"/>
      <c r="I54" s="141"/>
      <c r="J54" s="142"/>
      <c r="K54" s="142"/>
      <c r="L54" s="142"/>
      <c r="M54" s="143"/>
      <c r="N54" s="66"/>
      <c r="R54" s="57" t="str">
        <f t="shared" si="13"/>
        <v/>
      </c>
      <c r="S54" s="58" t="str">
        <f t="shared" si="14"/>
        <v/>
      </c>
      <c r="T54" s="59" t="str">
        <f>IF($S54="","",VLOOKUP($S54,'(種目・作業用)'!$A$2:$D$11,2,FALSE))</f>
        <v/>
      </c>
      <c r="U54" s="59" t="str">
        <f>IF($S54="","",VLOOKUP($S54,'(種目・作業用)'!$A$2:$D$11,3,FALSE))</f>
        <v/>
      </c>
      <c r="V54" s="59" t="str">
        <f>IF($S54="","",VLOOKUP($S54,'(種目・作業用)'!$A$2:$D$11,4,FALSE))</f>
        <v/>
      </c>
      <c r="W54" s="60" t="str">
        <f t="shared" si="15"/>
        <v/>
      </c>
      <c r="X54" s="57" t="str">
        <f t="shared" si="10"/>
        <v xml:space="preserve"> </v>
      </c>
      <c r="Y54" s="57" t="str">
        <f t="shared" si="16"/>
        <v/>
      </c>
      <c r="Z54" s="57" t="str">
        <f t="shared" si="17"/>
        <v/>
      </c>
      <c r="AA54" s="57" t="str">
        <f t="shared" si="18"/>
        <v/>
      </c>
      <c r="AB54" s="120" t="str">
        <f t="shared" si="24"/>
        <v/>
      </c>
      <c r="AC54" s="57" t="str">
        <f t="shared" si="19"/>
        <v/>
      </c>
      <c r="AD54" s="57" t="str">
        <f t="shared" si="20"/>
        <v/>
      </c>
      <c r="AE54" s="57"/>
      <c r="AF54" s="57" t="str">
        <f t="shared" si="21"/>
        <v/>
      </c>
      <c r="AG54" s="63" t="e">
        <f t="shared" si="22"/>
        <v>#N/A</v>
      </c>
      <c r="AI54" s="64" t="str">
        <f t="shared" si="23"/>
        <v>　</v>
      </c>
    </row>
    <row r="55" spans="1:35" ht="37.5" customHeight="1" x14ac:dyDescent="0.15">
      <c r="A55" s="121">
        <v>33</v>
      </c>
      <c r="B55" s="65"/>
      <c r="C55" s="65"/>
      <c r="D55" s="65"/>
      <c r="E55" s="119"/>
      <c r="F55" s="65"/>
      <c r="G55" s="147"/>
      <c r="H55" s="148"/>
      <c r="I55" s="141"/>
      <c r="J55" s="142"/>
      <c r="K55" s="142"/>
      <c r="L55" s="142"/>
      <c r="M55" s="143"/>
      <c r="N55" s="66"/>
      <c r="R55" s="57" t="str">
        <f t="shared" si="13"/>
        <v/>
      </c>
      <c r="S55" s="58" t="str">
        <f t="shared" si="14"/>
        <v/>
      </c>
      <c r="T55" s="59" t="str">
        <f>IF($S55="","",VLOOKUP($S55,'(種目・作業用)'!$A$2:$D$11,2,FALSE))</f>
        <v/>
      </c>
      <c r="U55" s="59" t="str">
        <f>IF($S55="","",VLOOKUP($S55,'(種目・作業用)'!$A$2:$D$11,3,FALSE))</f>
        <v/>
      </c>
      <c r="V55" s="59" t="str">
        <f>IF($S55="","",VLOOKUP($S55,'(種目・作業用)'!$A$2:$D$11,4,FALSE))</f>
        <v/>
      </c>
      <c r="W55" s="60" t="str">
        <f t="shared" si="15"/>
        <v/>
      </c>
      <c r="X55" s="57" t="str">
        <f t="shared" si="10"/>
        <v xml:space="preserve"> </v>
      </c>
      <c r="Y55" s="57" t="str">
        <f t="shared" si="16"/>
        <v/>
      </c>
      <c r="Z55" s="57" t="str">
        <f t="shared" si="17"/>
        <v/>
      </c>
      <c r="AA55" s="57" t="str">
        <f t="shared" si="18"/>
        <v/>
      </c>
      <c r="AB55" s="120" t="str">
        <f t="shared" si="24"/>
        <v/>
      </c>
      <c r="AC55" s="57" t="str">
        <f t="shared" si="19"/>
        <v/>
      </c>
      <c r="AD55" s="57" t="str">
        <f t="shared" si="20"/>
        <v/>
      </c>
      <c r="AE55" s="57"/>
      <c r="AF55" s="57" t="str">
        <f t="shared" si="21"/>
        <v/>
      </c>
      <c r="AG55" s="63" t="e">
        <f t="shared" si="22"/>
        <v>#N/A</v>
      </c>
      <c r="AI55" s="64" t="str">
        <f t="shared" si="23"/>
        <v>　</v>
      </c>
    </row>
    <row r="56" spans="1:35" ht="37.5" customHeight="1" x14ac:dyDescent="0.15">
      <c r="A56" s="121">
        <v>34</v>
      </c>
      <c r="B56" s="65"/>
      <c r="C56" s="65"/>
      <c r="D56" s="65"/>
      <c r="E56" s="119"/>
      <c r="F56" s="65"/>
      <c r="G56" s="147"/>
      <c r="H56" s="148"/>
      <c r="I56" s="141"/>
      <c r="J56" s="142"/>
      <c r="K56" s="142"/>
      <c r="L56" s="142"/>
      <c r="M56" s="143"/>
      <c r="N56" s="66"/>
      <c r="R56" s="57" t="str">
        <f t="shared" si="13"/>
        <v/>
      </c>
      <c r="S56" s="58" t="str">
        <f t="shared" si="14"/>
        <v/>
      </c>
      <c r="T56" s="59" t="str">
        <f>IF($S56="","",VLOOKUP($S56,'(種目・作業用)'!$A$2:$D$11,2,FALSE))</f>
        <v/>
      </c>
      <c r="U56" s="59" t="str">
        <f>IF($S56="","",VLOOKUP($S56,'(種目・作業用)'!$A$2:$D$11,3,FALSE))</f>
        <v/>
      </c>
      <c r="V56" s="59" t="str">
        <f>IF($S56="","",VLOOKUP($S56,'(種目・作業用)'!$A$2:$D$11,4,FALSE))</f>
        <v/>
      </c>
      <c r="W56" s="60" t="str">
        <f t="shared" si="15"/>
        <v/>
      </c>
      <c r="X56" s="57" t="str">
        <f t="shared" si="10"/>
        <v xml:space="preserve"> </v>
      </c>
      <c r="Y56" s="57" t="str">
        <f t="shared" si="16"/>
        <v/>
      </c>
      <c r="Z56" s="57" t="str">
        <f t="shared" si="17"/>
        <v/>
      </c>
      <c r="AA56" s="57" t="str">
        <f t="shared" si="18"/>
        <v/>
      </c>
      <c r="AB56" s="120" t="str">
        <f t="shared" si="24"/>
        <v/>
      </c>
      <c r="AC56" s="57" t="str">
        <f t="shared" si="19"/>
        <v/>
      </c>
      <c r="AD56" s="57" t="str">
        <f t="shared" si="20"/>
        <v/>
      </c>
      <c r="AE56" s="57"/>
      <c r="AF56" s="57" t="str">
        <f t="shared" si="21"/>
        <v/>
      </c>
      <c r="AG56" s="63" t="e">
        <f t="shared" si="22"/>
        <v>#N/A</v>
      </c>
      <c r="AI56" s="64" t="str">
        <f t="shared" si="23"/>
        <v>　</v>
      </c>
    </row>
    <row r="57" spans="1:35" ht="37.5" customHeight="1" x14ac:dyDescent="0.15">
      <c r="A57" s="121">
        <v>35</v>
      </c>
      <c r="B57" s="65"/>
      <c r="C57" s="65"/>
      <c r="D57" s="65"/>
      <c r="E57" s="119"/>
      <c r="F57" s="65"/>
      <c r="G57" s="147"/>
      <c r="H57" s="148"/>
      <c r="I57" s="141"/>
      <c r="J57" s="142"/>
      <c r="K57" s="142"/>
      <c r="L57" s="142"/>
      <c r="M57" s="143"/>
      <c r="N57" s="66"/>
      <c r="R57" s="57" t="str">
        <f t="shared" si="13"/>
        <v/>
      </c>
      <c r="S57" s="58" t="str">
        <f t="shared" si="14"/>
        <v/>
      </c>
      <c r="T57" s="59" t="str">
        <f>IF($S57="","",VLOOKUP($S57,'(種目・作業用)'!$A$2:$D$11,2,FALSE))</f>
        <v/>
      </c>
      <c r="U57" s="59" t="str">
        <f>IF($S57="","",VLOOKUP($S57,'(種目・作業用)'!$A$2:$D$11,3,FALSE))</f>
        <v/>
      </c>
      <c r="V57" s="59" t="str">
        <f>IF($S57="","",VLOOKUP($S57,'(種目・作業用)'!$A$2:$D$11,4,FALSE))</f>
        <v/>
      </c>
      <c r="W57" s="60" t="str">
        <f t="shared" si="15"/>
        <v/>
      </c>
      <c r="X57" s="57" t="str">
        <f t="shared" si="10"/>
        <v xml:space="preserve"> </v>
      </c>
      <c r="Y57" s="57" t="str">
        <f t="shared" si="16"/>
        <v/>
      </c>
      <c r="Z57" s="57" t="str">
        <f t="shared" si="17"/>
        <v/>
      </c>
      <c r="AA57" s="57" t="str">
        <f t="shared" si="18"/>
        <v/>
      </c>
      <c r="AB57" s="120" t="str">
        <f t="shared" si="24"/>
        <v/>
      </c>
      <c r="AC57" s="57" t="str">
        <f t="shared" si="19"/>
        <v/>
      </c>
      <c r="AD57" s="57" t="str">
        <f t="shared" si="20"/>
        <v/>
      </c>
      <c r="AE57" s="57"/>
      <c r="AF57" s="57" t="str">
        <f t="shared" si="21"/>
        <v/>
      </c>
      <c r="AG57" s="63" t="e">
        <f t="shared" si="22"/>
        <v>#N/A</v>
      </c>
      <c r="AI57" s="64" t="str">
        <f t="shared" si="23"/>
        <v>　</v>
      </c>
    </row>
    <row r="58" spans="1:35" ht="37.5" customHeight="1" x14ac:dyDescent="0.15">
      <c r="A58" s="121">
        <v>36</v>
      </c>
      <c r="B58" s="65"/>
      <c r="C58" s="65"/>
      <c r="D58" s="65"/>
      <c r="E58" s="119"/>
      <c r="F58" s="65"/>
      <c r="G58" s="147"/>
      <c r="H58" s="148"/>
      <c r="I58" s="141"/>
      <c r="J58" s="142"/>
      <c r="K58" s="142"/>
      <c r="L58" s="142"/>
      <c r="M58" s="143"/>
      <c r="N58" s="66"/>
      <c r="R58" s="57" t="str">
        <f t="shared" si="13"/>
        <v/>
      </c>
      <c r="S58" s="58" t="str">
        <f t="shared" si="14"/>
        <v/>
      </c>
      <c r="T58" s="59" t="str">
        <f>IF($S58="","",VLOOKUP($S58,'(種目・作業用)'!$A$2:$D$11,2,FALSE))</f>
        <v/>
      </c>
      <c r="U58" s="59" t="str">
        <f>IF($S58="","",VLOOKUP($S58,'(種目・作業用)'!$A$2:$D$11,3,FALSE))</f>
        <v/>
      </c>
      <c r="V58" s="59" t="str">
        <f>IF($S58="","",VLOOKUP($S58,'(種目・作業用)'!$A$2:$D$11,4,FALSE))</f>
        <v/>
      </c>
      <c r="W58" s="60" t="str">
        <f t="shared" si="15"/>
        <v/>
      </c>
      <c r="X58" s="57" t="str">
        <f t="shared" si="10"/>
        <v xml:space="preserve"> </v>
      </c>
      <c r="Y58" s="57" t="str">
        <f t="shared" si="16"/>
        <v/>
      </c>
      <c r="Z58" s="57" t="str">
        <f t="shared" si="17"/>
        <v/>
      </c>
      <c r="AA58" s="57" t="str">
        <f t="shared" si="18"/>
        <v/>
      </c>
      <c r="AB58" s="120" t="str">
        <f t="shared" si="24"/>
        <v/>
      </c>
      <c r="AC58" s="57" t="str">
        <f t="shared" si="19"/>
        <v/>
      </c>
      <c r="AD58" s="57" t="str">
        <f t="shared" si="20"/>
        <v/>
      </c>
      <c r="AE58" s="57"/>
      <c r="AF58" s="57" t="str">
        <f t="shared" si="21"/>
        <v/>
      </c>
      <c r="AG58" s="63" t="e">
        <f t="shared" si="22"/>
        <v>#N/A</v>
      </c>
      <c r="AI58" s="64" t="str">
        <f t="shared" si="23"/>
        <v>　</v>
      </c>
    </row>
    <row r="59" spans="1:35" ht="37.5" customHeight="1" x14ac:dyDescent="0.15">
      <c r="A59" s="121">
        <v>37</v>
      </c>
      <c r="B59" s="65"/>
      <c r="C59" s="65"/>
      <c r="D59" s="65"/>
      <c r="E59" s="119"/>
      <c r="F59" s="65"/>
      <c r="G59" s="147"/>
      <c r="H59" s="148"/>
      <c r="I59" s="141"/>
      <c r="J59" s="142"/>
      <c r="K59" s="142"/>
      <c r="L59" s="142"/>
      <c r="M59" s="143"/>
      <c r="N59" s="66"/>
      <c r="R59" s="57" t="str">
        <f t="shared" si="13"/>
        <v/>
      </c>
      <c r="S59" s="58" t="str">
        <f t="shared" si="14"/>
        <v/>
      </c>
      <c r="T59" s="59" t="str">
        <f>IF($S59="","",VLOOKUP($S59,'(種目・作業用)'!$A$2:$D$11,2,FALSE))</f>
        <v/>
      </c>
      <c r="U59" s="59" t="str">
        <f>IF($S59="","",VLOOKUP($S59,'(種目・作業用)'!$A$2:$D$11,3,FALSE))</f>
        <v/>
      </c>
      <c r="V59" s="59" t="str">
        <f>IF($S59="","",VLOOKUP($S59,'(種目・作業用)'!$A$2:$D$11,4,FALSE))</f>
        <v/>
      </c>
      <c r="W59" s="60" t="str">
        <f t="shared" si="15"/>
        <v/>
      </c>
      <c r="X59" s="57" t="str">
        <f t="shared" si="10"/>
        <v xml:space="preserve"> </v>
      </c>
      <c r="Y59" s="57" t="str">
        <f t="shared" si="16"/>
        <v/>
      </c>
      <c r="Z59" s="57" t="str">
        <f t="shared" si="17"/>
        <v/>
      </c>
      <c r="AA59" s="57" t="str">
        <f t="shared" si="18"/>
        <v/>
      </c>
      <c r="AB59" s="120" t="str">
        <f t="shared" si="24"/>
        <v/>
      </c>
      <c r="AC59" s="57" t="str">
        <f t="shared" si="19"/>
        <v/>
      </c>
      <c r="AD59" s="57" t="str">
        <f t="shared" si="20"/>
        <v/>
      </c>
      <c r="AE59" s="57"/>
      <c r="AF59" s="57" t="str">
        <f t="shared" si="21"/>
        <v/>
      </c>
      <c r="AG59" s="63" t="e">
        <f t="shared" si="22"/>
        <v>#N/A</v>
      </c>
      <c r="AI59" s="64" t="str">
        <f t="shared" si="23"/>
        <v>　</v>
      </c>
    </row>
    <row r="60" spans="1:35" ht="37.5" customHeight="1" x14ac:dyDescent="0.15">
      <c r="A60" s="121">
        <v>38</v>
      </c>
      <c r="B60" s="65"/>
      <c r="C60" s="65"/>
      <c r="D60" s="65"/>
      <c r="E60" s="119"/>
      <c r="F60" s="65"/>
      <c r="G60" s="147"/>
      <c r="H60" s="148"/>
      <c r="I60" s="141"/>
      <c r="J60" s="142"/>
      <c r="K60" s="142"/>
      <c r="L60" s="142"/>
      <c r="M60" s="143"/>
      <c r="N60" s="66"/>
      <c r="R60" s="57" t="str">
        <f t="shared" si="13"/>
        <v/>
      </c>
      <c r="S60" s="58" t="str">
        <f t="shared" si="14"/>
        <v/>
      </c>
      <c r="T60" s="59" t="str">
        <f>IF($S60="","",VLOOKUP($S60,'(種目・作業用)'!$A$2:$D$11,2,FALSE))</f>
        <v/>
      </c>
      <c r="U60" s="59" t="str">
        <f>IF($S60="","",VLOOKUP($S60,'(種目・作業用)'!$A$2:$D$11,3,FALSE))</f>
        <v/>
      </c>
      <c r="V60" s="59" t="str">
        <f>IF($S60="","",VLOOKUP($S60,'(種目・作業用)'!$A$2:$D$11,4,FALSE))</f>
        <v/>
      </c>
      <c r="W60" s="60" t="str">
        <f t="shared" si="15"/>
        <v/>
      </c>
      <c r="X60" s="57" t="str">
        <f t="shared" si="10"/>
        <v xml:space="preserve"> </v>
      </c>
      <c r="Y60" s="57" t="str">
        <f t="shared" si="16"/>
        <v/>
      </c>
      <c r="Z60" s="57" t="str">
        <f t="shared" si="17"/>
        <v/>
      </c>
      <c r="AA60" s="57" t="str">
        <f t="shared" si="18"/>
        <v/>
      </c>
      <c r="AB60" s="120" t="str">
        <f t="shared" si="24"/>
        <v/>
      </c>
      <c r="AC60" s="57" t="str">
        <f t="shared" si="19"/>
        <v/>
      </c>
      <c r="AD60" s="57" t="str">
        <f t="shared" si="20"/>
        <v/>
      </c>
      <c r="AE60" s="57"/>
      <c r="AF60" s="57" t="str">
        <f t="shared" si="21"/>
        <v/>
      </c>
      <c r="AG60" s="63" t="e">
        <f t="shared" si="22"/>
        <v>#N/A</v>
      </c>
      <c r="AI60" s="64" t="str">
        <f t="shared" si="23"/>
        <v>　</v>
      </c>
    </row>
    <row r="61" spans="1:35" ht="37.5" customHeight="1" x14ac:dyDescent="0.15">
      <c r="A61" s="121">
        <v>39</v>
      </c>
      <c r="B61" s="65"/>
      <c r="C61" s="65"/>
      <c r="D61" s="65"/>
      <c r="E61" s="119"/>
      <c r="F61" s="65"/>
      <c r="G61" s="147"/>
      <c r="H61" s="148"/>
      <c r="I61" s="141"/>
      <c r="J61" s="142"/>
      <c r="K61" s="142"/>
      <c r="L61" s="142"/>
      <c r="M61" s="143"/>
      <c r="N61" s="66"/>
      <c r="R61" s="57" t="str">
        <f t="shared" si="13"/>
        <v/>
      </c>
      <c r="S61" s="58" t="str">
        <f t="shared" si="14"/>
        <v/>
      </c>
      <c r="T61" s="59" t="str">
        <f>IF($S61="","",VLOOKUP($S61,'(種目・作業用)'!$A$2:$D$11,2,FALSE))</f>
        <v/>
      </c>
      <c r="U61" s="59" t="str">
        <f>IF($S61="","",VLOOKUP($S61,'(種目・作業用)'!$A$2:$D$11,3,FALSE))</f>
        <v/>
      </c>
      <c r="V61" s="59" t="str">
        <f>IF($S61="","",VLOOKUP($S61,'(種目・作業用)'!$A$2:$D$11,4,FALSE))</f>
        <v/>
      </c>
      <c r="W61" s="60" t="str">
        <f t="shared" si="15"/>
        <v/>
      </c>
      <c r="X61" s="57" t="str">
        <f t="shared" si="10"/>
        <v xml:space="preserve"> </v>
      </c>
      <c r="Y61" s="57" t="str">
        <f t="shared" si="16"/>
        <v/>
      </c>
      <c r="Z61" s="57" t="str">
        <f t="shared" si="17"/>
        <v/>
      </c>
      <c r="AA61" s="57" t="str">
        <f t="shared" si="18"/>
        <v/>
      </c>
      <c r="AB61" s="120" t="str">
        <f t="shared" si="24"/>
        <v/>
      </c>
      <c r="AC61" s="57" t="str">
        <f t="shared" si="19"/>
        <v/>
      </c>
      <c r="AD61" s="57" t="str">
        <f t="shared" si="20"/>
        <v/>
      </c>
      <c r="AE61" s="57"/>
      <c r="AF61" s="57" t="str">
        <f t="shared" si="21"/>
        <v/>
      </c>
      <c r="AG61" s="63" t="e">
        <f t="shared" si="22"/>
        <v>#N/A</v>
      </c>
      <c r="AI61" s="64" t="str">
        <f t="shared" si="23"/>
        <v>　</v>
      </c>
    </row>
    <row r="62" spans="1:35" ht="37.5" customHeight="1" x14ac:dyDescent="0.15">
      <c r="A62" s="121">
        <v>40</v>
      </c>
      <c r="B62" s="65"/>
      <c r="C62" s="65"/>
      <c r="D62" s="65"/>
      <c r="E62" s="119"/>
      <c r="F62" s="65"/>
      <c r="G62" s="147"/>
      <c r="H62" s="148"/>
      <c r="I62" s="141"/>
      <c r="J62" s="142"/>
      <c r="K62" s="142"/>
      <c r="L62" s="142"/>
      <c r="M62" s="143"/>
      <c r="N62" s="66"/>
      <c r="R62" s="57" t="str">
        <f t="shared" si="13"/>
        <v/>
      </c>
      <c r="S62" s="58" t="str">
        <f t="shared" si="14"/>
        <v/>
      </c>
      <c r="T62" s="59" t="str">
        <f>IF($S62="","",VLOOKUP($S62,'(種目・作業用)'!$A$2:$D$11,2,FALSE))</f>
        <v/>
      </c>
      <c r="U62" s="59" t="str">
        <f>IF($S62="","",VLOOKUP($S62,'(種目・作業用)'!$A$2:$D$11,3,FALSE))</f>
        <v/>
      </c>
      <c r="V62" s="59" t="str">
        <f>IF($S62="","",VLOOKUP($S62,'(種目・作業用)'!$A$2:$D$11,4,FALSE))</f>
        <v/>
      </c>
      <c r="W62" s="60" t="str">
        <f t="shared" si="15"/>
        <v/>
      </c>
      <c r="X62" s="57" t="str">
        <f t="shared" si="10"/>
        <v xml:space="preserve"> </v>
      </c>
      <c r="Y62" s="57" t="str">
        <f t="shared" si="16"/>
        <v/>
      </c>
      <c r="Z62" s="57" t="str">
        <f t="shared" si="17"/>
        <v/>
      </c>
      <c r="AA62" s="57" t="str">
        <f t="shared" si="18"/>
        <v/>
      </c>
      <c r="AB62" s="120" t="str">
        <f t="shared" si="24"/>
        <v/>
      </c>
      <c r="AC62" s="57" t="str">
        <f t="shared" si="19"/>
        <v/>
      </c>
      <c r="AD62" s="57" t="str">
        <f t="shared" si="20"/>
        <v/>
      </c>
      <c r="AE62" s="57"/>
      <c r="AF62" s="57" t="str">
        <f t="shared" si="21"/>
        <v/>
      </c>
      <c r="AG62" s="63" t="e">
        <f t="shared" si="22"/>
        <v>#N/A</v>
      </c>
      <c r="AI62" s="64" t="str">
        <f t="shared" si="23"/>
        <v>　</v>
      </c>
    </row>
    <row r="63" spans="1:35" ht="37.5" customHeight="1" x14ac:dyDescent="0.15">
      <c r="A63" s="121">
        <v>41</v>
      </c>
      <c r="B63" s="65"/>
      <c r="C63" s="65"/>
      <c r="D63" s="65"/>
      <c r="E63" s="119"/>
      <c r="F63" s="65"/>
      <c r="G63" s="147"/>
      <c r="H63" s="148"/>
      <c r="I63" s="141"/>
      <c r="J63" s="142"/>
      <c r="K63" s="142"/>
      <c r="L63" s="142"/>
      <c r="M63" s="143"/>
      <c r="N63" s="66"/>
      <c r="R63" s="57" t="str">
        <f t="shared" si="13"/>
        <v/>
      </c>
      <c r="S63" s="58" t="str">
        <f t="shared" si="14"/>
        <v/>
      </c>
      <c r="T63" s="59" t="str">
        <f>IF($S63="","",VLOOKUP($S63,'(種目・作業用)'!$A$2:$D$11,2,FALSE))</f>
        <v/>
      </c>
      <c r="U63" s="59" t="str">
        <f>IF($S63="","",VLOOKUP($S63,'(種目・作業用)'!$A$2:$D$11,3,FALSE))</f>
        <v/>
      </c>
      <c r="V63" s="59" t="str">
        <f>IF($S63="","",VLOOKUP($S63,'(種目・作業用)'!$A$2:$D$11,4,FALSE))</f>
        <v/>
      </c>
      <c r="W63" s="60" t="str">
        <f t="shared" si="15"/>
        <v/>
      </c>
      <c r="X63" s="57" t="str">
        <f t="shared" si="10"/>
        <v xml:space="preserve"> </v>
      </c>
      <c r="Y63" s="57" t="str">
        <f t="shared" si="16"/>
        <v/>
      </c>
      <c r="Z63" s="57" t="str">
        <f t="shared" si="17"/>
        <v/>
      </c>
      <c r="AA63" s="57" t="str">
        <f t="shared" si="18"/>
        <v/>
      </c>
      <c r="AB63" s="120" t="str">
        <f t="shared" si="24"/>
        <v/>
      </c>
      <c r="AC63" s="57" t="str">
        <f t="shared" si="19"/>
        <v/>
      </c>
      <c r="AD63" s="57" t="str">
        <f t="shared" si="20"/>
        <v/>
      </c>
      <c r="AE63" s="57"/>
      <c r="AF63" s="57" t="str">
        <f t="shared" si="21"/>
        <v/>
      </c>
      <c r="AG63" s="63" t="e">
        <f t="shared" si="22"/>
        <v>#N/A</v>
      </c>
      <c r="AI63" s="64" t="str">
        <f t="shared" si="23"/>
        <v>　</v>
      </c>
    </row>
    <row r="64" spans="1:35" ht="37.5" customHeight="1" x14ac:dyDescent="0.15">
      <c r="A64" s="121">
        <v>42</v>
      </c>
      <c r="B64" s="65"/>
      <c r="C64" s="65"/>
      <c r="D64" s="65"/>
      <c r="E64" s="119"/>
      <c r="F64" s="65"/>
      <c r="G64" s="147"/>
      <c r="H64" s="148"/>
      <c r="I64" s="141"/>
      <c r="J64" s="142"/>
      <c r="K64" s="142"/>
      <c r="L64" s="142"/>
      <c r="M64" s="143"/>
      <c r="N64" s="66"/>
      <c r="R64" s="57" t="str">
        <f t="shared" si="13"/>
        <v/>
      </c>
      <c r="S64" s="58" t="str">
        <f t="shared" si="14"/>
        <v/>
      </c>
      <c r="T64" s="59" t="str">
        <f>IF($S64="","",VLOOKUP($S64,'(種目・作業用)'!$A$2:$D$11,2,FALSE))</f>
        <v/>
      </c>
      <c r="U64" s="59" t="str">
        <f>IF($S64="","",VLOOKUP($S64,'(種目・作業用)'!$A$2:$D$11,3,FALSE))</f>
        <v/>
      </c>
      <c r="V64" s="59" t="str">
        <f>IF($S64="","",VLOOKUP($S64,'(種目・作業用)'!$A$2:$D$11,4,FALSE))</f>
        <v/>
      </c>
      <c r="W64" s="60" t="str">
        <f t="shared" si="15"/>
        <v/>
      </c>
      <c r="X64" s="57" t="str">
        <f t="shared" si="10"/>
        <v xml:space="preserve"> </v>
      </c>
      <c r="Y64" s="57" t="str">
        <f t="shared" si="16"/>
        <v/>
      </c>
      <c r="Z64" s="57" t="str">
        <f t="shared" si="17"/>
        <v/>
      </c>
      <c r="AA64" s="57" t="str">
        <f t="shared" si="18"/>
        <v/>
      </c>
      <c r="AB64" s="120" t="str">
        <f t="shared" si="24"/>
        <v/>
      </c>
      <c r="AC64" s="57" t="str">
        <f t="shared" si="19"/>
        <v/>
      </c>
      <c r="AD64" s="57" t="str">
        <f t="shared" si="20"/>
        <v/>
      </c>
      <c r="AE64" s="57"/>
      <c r="AF64" s="57" t="str">
        <f t="shared" si="21"/>
        <v/>
      </c>
      <c r="AG64" s="63" t="e">
        <f t="shared" si="22"/>
        <v>#N/A</v>
      </c>
      <c r="AI64" s="64" t="str">
        <f t="shared" si="23"/>
        <v>　</v>
      </c>
    </row>
    <row r="65" spans="1:35" ht="37.5" customHeight="1" x14ac:dyDescent="0.15">
      <c r="A65" s="121">
        <v>43</v>
      </c>
      <c r="B65" s="65"/>
      <c r="C65" s="65"/>
      <c r="D65" s="65"/>
      <c r="E65" s="119"/>
      <c r="F65" s="65"/>
      <c r="G65" s="147"/>
      <c r="H65" s="148"/>
      <c r="I65" s="141"/>
      <c r="J65" s="142"/>
      <c r="K65" s="142"/>
      <c r="L65" s="142"/>
      <c r="M65" s="143"/>
      <c r="N65" s="66"/>
      <c r="R65" s="57" t="str">
        <f t="shared" si="13"/>
        <v/>
      </c>
      <c r="S65" s="58" t="str">
        <f t="shared" si="14"/>
        <v/>
      </c>
      <c r="T65" s="59" t="str">
        <f>IF($S65="","",VLOOKUP($S65,'(種目・作業用)'!$A$2:$D$11,2,FALSE))</f>
        <v/>
      </c>
      <c r="U65" s="59" t="str">
        <f>IF($S65="","",VLOOKUP($S65,'(種目・作業用)'!$A$2:$D$11,3,FALSE))</f>
        <v/>
      </c>
      <c r="V65" s="59" t="str">
        <f>IF($S65="","",VLOOKUP($S65,'(種目・作業用)'!$A$2:$D$11,4,FALSE))</f>
        <v/>
      </c>
      <c r="W65" s="60" t="str">
        <f t="shared" si="15"/>
        <v/>
      </c>
      <c r="X65" s="57" t="str">
        <f t="shared" si="10"/>
        <v xml:space="preserve"> </v>
      </c>
      <c r="Y65" s="57" t="str">
        <f t="shared" si="16"/>
        <v/>
      </c>
      <c r="Z65" s="57" t="str">
        <f t="shared" si="17"/>
        <v/>
      </c>
      <c r="AA65" s="57" t="str">
        <f t="shared" si="18"/>
        <v/>
      </c>
      <c r="AB65" s="120" t="str">
        <f t="shared" si="24"/>
        <v/>
      </c>
      <c r="AC65" s="57" t="str">
        <f t="shared" si="19"/>
        <v/>
      </c>
      <c r="AD65" s="57" t="str">
        <f t="shared" si="20"/>
        <v/>
      </c>
      <c r="AE65" s="57"/>
      <c r="AF65" s="57" t="str">
        <f t="shared" si="21"/>
        <v/>
      </c>
      <c r="AG65" s="63" t="e">
        <f t="shared" si="22"/>
        <v>#N/A</v>
      </c>
      <c r="AI65" s="64" t="str">
        <f t="shared" si="23"/>
        <v>　</v>
      </c>
    </row>
    <row r="66" spans="1:35" ht="37.5" customHeight="1" x14ac:dyDescent="0.15">
      <c r="A66" s="121">
        <v>44</v>
      </c>
      <c r="B66" s="65"/>
      <c r="C66" s="65"/>
      <c r="D66" s="65"/>
      <c r="E66" s="119"/>
      <c r="F66" s="65"/>
      <c r="G66" s="147"/>
      <c r="H66" s="148"/>
      <c r="I66" s="141"/>
      <c r="J66" s="142"/>
      <c r="K66" s="142"/>
      <c r="L66" s="142"/>
      <c r="M66" s="143"/>
      <c r="N66" s="66"/>
      <c r="R66" s="57" t="str">
        <f t="shared" si="13"/>
        <v/>
      </c>
      <c r="S66" s="58" t="str">
        <f t="shared" si="14"/>
        <v/>
      </c>
      <c r="T66" s="59" t="str">
        <f>IF($S66="","",VLOOKUP($S66,'(種目・作業用)'!$A$2:$D$11,2,FALSE))</f>
        <v/>
      </c>
      <c r="U66" s="59" t="str">
        <f>IF($S66="","",VLOOKUP($S66,'(種目・作業用)'!$A$2:$D$11,3,FALSE))</f>
        <v/>
      </c>
      <c r="V66" s="59" t="str">
        <f>IF($S66="","",VLOOKUP($S66,'(種目・作業用)'!$A$2:$D$11,4,FALSE))</f>
        <v/>
      </c>
      <c r="W66" s="60" t="str">
        <f t="shared" si="15"/>
        <v/>
      </c>
      <c r="X66" s="57" t="str">
        <f t="shared" si="10"/>
        <v xml:space="preserve"> </v>
      </c>
      <c r="Y66" s="57" t="str">
        <f t="shared" si="16"/>
        <v/>
      </c>
      <c r="Z66" s="57" t="str">
        <f t="shared" si="17"/>
        <v/>
      </c>
      <c r="AA66" s="57" t="str">
        <f t="shared" si="18"/>
        <v/>
      </c>
      <c r="AB66" s="120" t="str">
        <f t="shared" si="24"/>
        <v/>
      </c>
      <c r="AC66" s="57" t="str">
        <f t="shared" si="19"/>
        <v/>
      </c>
      <c r="AD66" s="57" t="str">
        <f t="shared" si="20"/>
        <v/>
      </c>
      <c r="AE66" s="57"/>
      <c r="AF66" s="57" t="str">
        <f t="shared" si="21"/>
        <v/>
      </c>
      <c r="AG66" s="63" t="e">
        <f t="shared" si="22"/>
        <v>#N/A</v>
      </c>
      <c r="AI66" s="64" t="str">
        <f t="shared" si="23"/>
        <v>　</v>
      </c>
    </row>
    <row r="67" spans="1:35" ht="37.5" customHeight="1" x14ac:dyDescent="0.15">
      <c r="A67" s="121">
        <v>45</v>
      </c>
      <c r="B67" s="65"/>
      <c r="C67" s="65"/>
      <c r="D67" s="65"/>
      <c r="E67" s="119"/>
      <c r="F67" s="65"/>
      <c r="G67" s="147"/>
      <c r="H67" s="148"/>
      <c r="I67" s="141"/>
      <c r="J67" s="142"/>
      <c r="K67" s="142"/>
      <c r="L67" s="142"/>
      <c r="M67" s="143"/>
      <c r="N67" s="66"/>
      <c r="R67" s="57" t="str">
        <f t="shared" si="13"/>
        <v/>
      </c>
      <c r="S67" s="58" t="str">
        <f t="shared" si="14"/>
        <v/>
      </c>
      <c r="T67" s="59" t="str">
        <f>IF($S67="","",VLOOKUP($S67,'(種目・作業用)'!$A$2:$D$11,2,FALSE))</f>
        <v/>
      </c>
      <c r="U67" s="59" t="str">
        <f>IF($S67="","",VLOOKUP($S67,'(種目・作業用)'!$A$2:$D$11,3,FALSE))</f>
        <v/>
      </c>
      <c r="V67" s="59" t="str">
        <f>IF($S67="","",VLOOKUP($S67,'(種目・作業用)'!$A$2:$D$11,4,FALSE))</f>
        <v/>
      </c>
      <c r="W67" s="60" t="str">
        <f t="shared" si="15"/>
        <v/>
      </c>
      <c r="X67" s="57" t="str">
        <f t="shared" si="10"/>
        <v xml:space="preserve"> </v>
      </c>
      <c r="Y67" s="57" t="str">
        <f t="shared" si="16"/>
        <v/>
      </c>
      <c r="Z67" s="57" t="str">
        <f t="shared" si="17"/>
        <v/>
      </c>
      <c r="AA67" s="57" t="str">
        <f t="shared" si="18"/>
        <v/>
      </c>
      <c r="AB67" s="120" t="str">
        <f t="shared" si="24"/>
        <v/>
      </c>
      <c r="AC67" s="57" t="str">
        <f t="shared" si="19"/>
        <v/>
      </c>
      <c r="AD67" s="57" t="str">
        <f t="shared" si="20"/>
        <v/>
      </c>
      <c r="AE67" s="57"/>
      <c r="AF67" s="57" t="str">
        <f t="shared" si="21"/>
        <v/>
      </c>
      <c r="AG67" s="63" t="e">
        <f t="shared" si="22"/>
        <v>#N/A</v>
      </c>
      <c r="AI67" s="64" t="str">
        <f t="shared" si="23"/>
        <v>　</v>
      </c>
    </row>
    <row r="68" spans="1:35" ht="37.5" customHeight="1" x14ac:dyDescent="0.15">
      <c r="A68" s="121">
        <v>46</v>
      </c>
      <c r="B68" s="65"/>
      <c r="C68" s="65"/>
      <c r="D68" s="65"/>
      <c r="E68" s="119"/>
      <c r="F68" s="65"/>
      <c r="G68" s="147"/>
      <c r="H68" s="148"/>
      <c r="I68" s="141"/>
      <c r="J68" s="142"/>
      <c r="K68" s="142"/>
      <c r="L68" s="142"/>
      <c r="M68" s="143"/>
      <c r="N68" s="66"/>
      <c r="R68" s="57" t="str">
        <f t="shared" si="13"/>
        <v/>
      </c>
      <c r="S68" s="58" t="str">
        <f t="shared" si="14"/>
        <v/>
      </c>
      <c r="T68" s="59" t="str">
        <f>IF($S68="","",VLOOKUP($S68,'(種目・作業用)'!$A$2:$D$11,2,FALSE))</f>
        <v/>
      </c>
      <c r="U68" s="59" t="str">
        <f>IF($S68="","",VLOOKUP($S68,'(種目・作業用)'!$A$2:$D$11,3,FALSE))</f>
        <v/>
      </c>
      <c r="V68" s="59" t="str">
        <f>IF($S68="","",VLOOKUP($S68,'(種目・作業用)'!$A$2:$D$11,4,FALSE))</f>
        <v/>
      </c>
      <c r="W68" s="60" t="str">
        <f t="shared" si="15"/>
        <v/>
      </c>
      <c r="X68" s="57" t="str">
        <f t="shared" si="10"/>
        <v xml:space="preserve"> </v>
      </c>
      <c r="Y68" s="57" t="str">
        <f t="shared" si="16"/>
        <v/>
      </c>
      <c r="Z68" s="57" t="str">
        <f t="shared" si="17"/>
        <v/>
      </c>
      <c r="AA68" s="57" t="str">
        <f t="shared" si="18"/>
        <v/>
      </c>
      <c r="AB68" s="120" t="str">
        <f t="shared" si="24"/>
        <v/>
      </c>
      <c r="AC68" s="57" t="str">
        <f t="shared" si="19"/>
        <v/>
      </c>
      <c r="AD68" s="57" t="str">
        <f t="shared" si="20"/>
        <v/>
      </c>
      <c r="AE68" s="57"/>
      <c r="AF68" s="57" t="str">
        <f t="shared" si="21"/>
        <v/>
      </c>
      <c r="AG68" s="63" t="e">
        <f t="shared" si="22"/>
        <v>#N/A</v>
      </c>
      <c r="AI68" s="64" t="str">
        <f t="shared" si="23"/>
        <v>　</v>
      </c>
    </row>
    <row r="69" spans="1:35" ht="37.5" customHeight="1" x14ac:dyDescent="0.15">
      <c r="A69" s="121">
        <v>47</v>
      </c>
      <c r="B69" s="119"/>
      <c r="C69" s="119"/>
      <c r="D69" s="119"/>
      <c r="E69" s="119"/>
      <c r="F69" s="119"/>
      <c r="G69" s="147"/>
      <c r="H69" s="148"/>
      <c r="I69" s="141"/>
      <c r="J69" s="142"/>
      <c r="K69" s="142"/>
      <c r="L69" s="142"/>
      <c r="M69" s="143"/>
      <c r="N69" s="66"/>
      <c r="R69" s="57" t="str">
        <f t="shared" si="13"/>
        <v/>
      </c>
      <c r="S69" s="58" t="str">
        <f t="shared" si="14"/>
        <v/>
      </c>
      <c r="T69" s="59" t="str">
        <f>IF($S69="","",VLOOKUP($S69,'(種目・作業用)'!$A$2:$D$11,2,FALSE))</f>
        <v/>
      </c>
      <c r="U69" s="59" t="str">
        <f>IF($S69="","",VLOOKUP($S69,'(種目・作業用)'!$A$2:$D$11,3,FALSE))</f>
        <v/>
      </c>
      <c r="V69" s="59" t="str">
        <f>IF($S69="","",VLOOKUP($S69,'(種目・作業用)'!$A$2:$D$11,4,FALSE))</f>
        <v/>
      </c>
      <c r="W69" s="60" t="str">
        <f t="shared" si="15"/>
        <v/>
      </c>
      <c r="X69" s="57" t="str">
        <f t="shared" si="10"/>
        <v xml:space="preserve"> </v>
      </c>
      <c r="Y69" s="57" t="str">
        <f t="shared" si="16"/>
        <v/>
      </c>
      <c r="Z69" s="57" t="str">
        <f t="shared" si="17"/>
        <v/>
      </c>
      <c r="AA69" s="57" t="str">
        <f t="shared" si="18"/>
        <v/>
      </c>
      <c r="AB69" s="120" t="str">
        <f t="shared" si="24"/>
        <v/>
      </c>
      <c r="AC69" s="57" t="str">
        <f t="shared" si="19"/>
        <v/>
      </c>
      <c r="AD69" s="57" t="str">
        <f t="shared" si="20"/>
        <v/>
      </c>
      <c r="AE69" s="57"/>
      <c r="AF69" s="57" t="str">
        <f t="shared" si="21"/>
        <v/>
      </c>
      <c r="AG69" s="63" t="e">
        <f t="shared" si="22"/>
        <v>#N/A</v>
      </c>
      <c r="AI69" s="64" t="str">
        <f t="shared" si="23"/>
        <v>　</v>
      </c>
    </row>
    <row r="70" spans="1:35" ht="37.5" customHeight="1" x14ac:dyDescent="0.15">
      <c r="A70" s="121">
        <v>48</v>
      </c>
      <c r="B70" s="65"/>
      <c r="C70" s="65"/>
      <c r="D70" s="65"/>
      <c r="E70" s="119"/>
      <c r="F70" s="65"/>
      <c r="G70" s="147"/>
      <c r="H70" s="148"/>
      <c r="I70" s="141"/>
      <c r="J70" s="142"/>
      <c r="K70" s="142"/>
      <c r="L70" s="142"/>
      <c r="M70" s="143"/>
      <c r="N70" s="66"/>
      <c r="R70" s="57" t="str">
        <f t="shared" si="13"/>
        <v/>
      </c>
      <c r="S70" s="58" t="str">
        <f t="shared" si="14"/>
        <v/>
      </c>
      <c r="T70" s="59" t="str">
        <f>IF($S70="","",VLOOKUP($S70,'(種目・作業用)'!$A$2:$D$11,2,FALSE))</f>
        <v/>
      </c>
      <c r="U70" s="59" t="str">
        <f>IF($S70="","",VLOOKUP($S70,'(種目・作業用)'!$A$2:$D$11,3,FALSE))</f>
        <v/>
      </c>
      <c r="V70" s="59" t="str">
        <f>IF($S70="","",VLOOKUP($S70,'(種目・作業用)'!$A$2:$D$11,4,FALSE))</f>
        <v/>
      </c>
      <c r="W70" s="60" t="str">
        <f t="shared" si="15"/>
        <v/>
      </c>
      <c r="X70" s="57" t="str">
        <f t="shared" si="10"/>
        <v xml:space="preserve"> </v>
      </c>
      <c r="Y70" s="57" t="str">
        <f t="shared" si="16"/>
        <v/>
      </c>
      <c r="Z70" s="57" t="str">
        <f t="shared" si="17"/>
        <v/>
      </c>
      <c r="AA70" s="57" t="str">
        <f t="shared" si="18"/>
        <v/>
      </c>
      <c r="AB70" s="120" t="str">
        <f t="shared" si="24"/>
        <v/>
      </c>
      <c r="AC70" s="57" t="str">
        <f t="shared" si="19"/>
        <v/>
      </c>
      <c r="AD70" s="57" t="str">
        <f t="shared" si="20"/>
        <v/>
      </c>
      <c r="AE70" s="57"/>
      <c r="AF70" s="57" t="str">
        <f t="shared" si="21"/>
        <v/>
      </c>
      <c r="AG70" s="63" t="e">
        <f t="shared" si="22"/>
        <v>#N/A</v>
      </c>
      <c r="AI70" s="64" t="str">
        <f t="shared" si="23"/>
        <v>　</v>
      </c>
    </row>
    <row r="71" spans="1:35" ht="37.5" customHeight="1" x14ac:dyDescent="0.15">
      <c r="A71" s="121">
        <v>49</v>
      </c>
      <c r="B71" s="65"/>
      <c r="C71" s="65"/>
      <c r="D71" s="65"/>
      <c r="E71" s="119"/>
      <c r="F71" s="65"/>
      <c r="G71" s="147"/>
      <c r="H71" s="148"/>
      <c r="I71" s="141"/>
      <c r="J71" s="142"/>
      <c r="K71" s="142"/>
      <c r="L71" s="142"/>
      <c r="M71" s="143"/>
      <c r="N71" s="66"/>
      <c r="R71" s="57" t="str">
        <f t="shared" si="13"/>
        <v/>
      </c>
      <c r="S71" s="58" t="str">
        <f t="shared" si="14"/>
        <v/>
      </c>
      <c r="T71" s="59" t="str">
        <f>IF($S71="","",VLOOKUP($S71,'(種目・作業用)'!$A$2:$D$11,2,FALSE))</f>
        <v/>
      </c>
      <c r="U71" s="59" t="str">
        <f>IF($S71="","",VLOOKUP($S71,'(種目・作業用)'!$A$2:$D$11,3,FALSE))</f>
        <v/>
      </c>
      <c r="V71" s="59" t="str">
        <f>IF($S71="","",VLOOKUP($S71,'(種目・作業用)'!$A$2:$D$11,4,FALSE))</f>
        <v/>
      </c>
      <c r="W71" s="60" t="str">
        <f t="shared" si="15"/>
        <v/>
      </c>
      <c r="X71" s="57" t="str">
        <f t="shared" si="10"/>
        <v xml:space="preserve"> </v>
      </c>
      <c r="Y71" s="57" t="str">
        <f t="shared" si="16"/>
        <v/>
      </c>
      <c r="Z71" s="57" t="str">
        <f t="shared" si="17"/>
        <v/>
      </c>
      <c r="AA71" s="57" t="str">
        <f t="shared" si="18"/>
        <v/>
      </c>
      <c r="AB71" s="120" t="str">
        <f t="shared" si="24"/>
        <v/>
      </c>
      <c r="AC71" s="57" t="str">
        <f t="shared" si="19"/>
        <v/>
      </c>
      <c r="AD71" s="57" t="str">
        <f t="shared" si="20"/>
        <v/>
      </c>
      <c r="AE71" s="57"/>
      <c r="AF71" s="57" t="str">
        <f t="shared" si="21"/>
        <v/>
      </c>
      <c r="AG71" s="63" t="e">
        <f t="shared" si="22"/>
        <v>#N/A</v>
      </c>
      <c r="AI71" s="64" t="str">
        <f t="shared" si="23"/>
        <v>　</v>
      </c>
    </row>
    <row r="72" spans="1:35" ht="37.5" customHeight="1" x14ac:dyDescent="0.15">
      <c r="A72" s="122">
        <v>50</v>
      </c>
      <c r="B72" s="65"/>
      <c r="C72" s="65"/>
      <c r="D72" s="65"/>
      <c r="E72" s="119"/>
      <c r="F72" s="65"/>
      <c r="G72" s="147"/>
      <c r="H72" s="148"/>
      <c r="I72" s="202"/>
      <c r="J72" s="203"/>
      <c r="K72" s="203"/>
      <c r="L72" s="203"/>
      <c r="M72" s="204"/>
      <c r="N72" s="66"/>
      <c r="R72" s="57" t="str">
        <f t="shared" si="13"/>
        <v/>
      </c>
      <c r="S72" s="58" t="str">
        <f t="shared" si="14"/>
        <v/>
      </c>
      <c r="T72" s="59" t="str">
        <f>IF($S72="","",VLOOKUP($S72,'(種目・作業用)'!$A$2:$D$11,2,FALSE))</f>
        <v/>
      </c>
      <c r="U72" s="59" t="str">
        <f>IF($S72="","",VLOOKUP($S72,'(種目・作業用)'!$A$2:$D$11,3,FALSE))</f>
        <v/>
      </c>
      <c r="V72" s="59" t="str">
        <f>IF($S72="","",VLOOKUP($S72,'(種目・作業用)'!$A$2:$D$11,4,FALSE))</f>
        <v/>
      </c>
      <c r="W72" s="60" t="str">
        <f t="shared" si="15"/>
        <v/>
      </c>
      <c r="X72" s="57" t="str">
        <f t="shared" si="10"/>
        <v xml:space="preserve"> </v>
      </c>
      <c r="Y72" s="57" t="str">
        <f t="shared" si="16"/>
        <v/>
      </c>
      <c r="Z72" s="57" t="str">
        <f t="shared" si="17"/>
        <v/>
      </c>
      <c r="AA72" s="57" t="str">
        <f t="shared" si="18"/>
        <v/>
      </c>
      <c r="AB72" s="120" t="str">
        <f t="shared" si="24"/>
        <v/>
      </c>
      <c r="AC72" s="57" t="str">
        <f t="shared" si="19"/>
        <v/>
      </c>
      <c r="AD72" s="57" t="str">
        <f t="shared" si="20"/>
        <v/>
      </c>
      <c r="AE72" s="57"/>
      <c r="AF72" s="57" t="str">
        <f t="shared" si="21"/>
        <v/>
      </c>
      <c r="AG72" s="63" t="e">
        <f t="shared" si="22"/>
        <v>#N/A</v>
      </c>
      <c r="AI72" s="64" t="str">
        <f t="shared" si="23"/>
        <v>　</v>
      </c>
    </row>
    <row r="73" spans="1:35" ht="37.5" customHeight="1" x14ac:dyDescent="0.15">
      <c r="A73" s="72"/>
      <c r="B73" s="73"/>
      <c r="C73" s="73"/>
      <c r="D73" s="73"/>
      <c r="E73" s="73"/>
      <c r="F73" s="73"/>
      <c r="G73" s="125"/>
      <c r="H73" s="126" t="s">
        <v>1406</v>
      </c>
      <c r="I73" s="190">
        <f>I33</f>
        <v>0</v>
      </c>
      <c r="J73" s="190"/>
      <c r="K73" s="190"/>
      <c r="L73" s="190"/>
      <c r="M73" s="190"/>
      <c r="N73" s="127" t="s">
        <v>14</v>
      </c>
      <c r="S73" s="58"/>
      <c r="T73" s="59"/>
      <c r="U73" s="59"/>
      <c r="V73" s="59"/>
      <c r="W73" s="60"/>
      <c r="X73" s="57"/>
      <c r="AB73" s="107"/>
      <c r="AD73" s="57"/>
      <c r="AG73" s="63"/>
    </row>
    <row r="74" spans="1:35" ht="7.5" customHeight="1" x14ac:dyDescent="0.15">
      <c r="A74" s="45"/>
      <c r="B74" s="45"/>
      <c r="C74" s="45"/>
      <c r="D74" s="45"/>
      <c r="E74" s="45"/>
      <c r="F74" s="45"/>
      <c r="G74" s="135"/>
      <c r="H74" s="136"/>
      <c r="I74" s="136"/>
      <c r="J74" s="136"/>
      <c r="K74" s="136"/>
      <c r="L74" s="136"/>
      <c r="M74" s="136"/>
      <c r="N74" s="134"/>
      <c r="S74" s="58"/>
      <c r="T74" s="59"/>
      <c r="U74" s="59"/>
      <c r="V74" s="59"/>
      <c r="W74" s="60"/>
      <c r="X74" s="57"/>
      <c r="AB74" s="107"/>
      <c r="AD74" s="57"/>
      <c r="AG74" s="63"/>
    </row>
    <row r="75" spans="1:35" ht="22.5" customHeight="1" x14ac:dyDescent="0.15">
      <c r="A75" s="169" t="s">
        <v>1087</v>
      </c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S75" s="58"/>
      <c r="T75" s="59"/>
      <c r="U75" s="59"/>
      <c r="V75" s="59"/>
      <c r="W75" s="60"/>
      <c r="X75" s="57"/>
      <c r="AB75" s="107"/>
      <c r="AD75" s="57"/>
      <c r="AG75" s="63"/>
    </row>
    <row r="76" spans="1:35" ht="7.5" customHeight="1" x14ac:dyDescent="0.1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S76" s="58"/>
      <c r="T76" s="59"/>
      <c r="U76" s="59"/>
      <c r="V76" s="59"/>
      <c r="W76" s="60"/>
      <c r="X76" s="57"/>
      <c r="AB76" s="107"/>
      <c r="AD76" s="57"/>
      <c r="AG76" s="63"/>
    </row>
    <row r="77" spans="1:35" x14ac:dyDescent="0.15">
      <c r="A77" s="45"/>
      <c r="B77" s="45"/>
      <c r="C77" s="45" t="s">
        <v>15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S77" s="58"/>
      <c r="T77" s="59"/>
      <c r="U77" s="59"/>
      <c r="V77" s="59"/>
      <c r="W77" s="60"/>
      <c r="X77" s="57"/>
      <c r="AB77" s="107"/>
      <c r="AD77" s="57"/>
      <c r="AG77" s="63"/>
    </row>
    <row r="78" spans="1:35" x14ac:dyDescent="0.1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S78" s="58"/>
      <c r="T78" s="59"/>
      <c r="U78" s="59"/>
      <c r="V78" s="59"/>
      <c r="W78" s="60"/>
      <c r="X78" s="57"/>
      <c r="AB78" s="107"/>
      <c r="AD78" s="57"/>
      <c r="AG78" s="63"/>
    </row>
    <row r="79" spans="1:35" x14ac:dyDescent="0.15">
      <c r="A79" s="45"/>
      <c r="B79" s="45"/>
      <c r="C79" s="199" t="str">
        <f>$C$39</f>
        <v>２０２６年　　月　　日</v>
      </c>
      <c r="D79" s="199"/>
      <c r="E79" s="45"/>
      <c r="F79" s="45"/>
      <c r="G79" s="45"/>
      <c r="H79" s="45"/>
      <c r="I79" s="45"/>
      <c r="J79" s="45"/>
      <c r="K79" s="45"/>
      <c r="L79" s="45"/>
      <c r="M79" s="45"/>
      <c r="N79" s="45"/>
      <c r="S79" s="58"/>
      <c r="T79" s="59"/>
      <c r="U79" s="59"/>
      <c r="V79" s="59"/>
      <c r="W79" s="60"/>
      <c r="X79" s="57"/>
      <c r="AB79" s="107"/>
      <c r="AD79" s="57"/>
      <c r="AG79" s="63"/>
    </row>
    <row r="80" spans="1:35" ht="22.5" customHeight="1" x14ac:dyDescent="0.15">
      <c r="A80" s="45"/>
      <c r="B80" s="45"/>
      <c r="C80" s="45"/>
      <c r="D80" s="45"/>
      <c r="E80" s="45"/>
      <c r="F80" s="200">
        <f>$F$40</f>
        <v>0</v>
      </c>
      <c r="G80" s="200"/>
      <c r="H80" s="201" t="str">
        <f>$H$40</f>
        <v>小学校</v>
      </c>
      <c r="I80" s="201"/>
      <c r="J80" s="45"/>
      <c r="K80" s="45"/>
      <c r="L80" s="45"/>
      <c r="M80" s="45"/>
      <c r="N80" s="45"/>
      <c r="S80" s="58"/>
      <c r="T80" s="59"/>
      <c r="U80" s="59"/>
      <c r="V80" s="59"/>
      <c r="W80" s="60"/>
      <c r="X80" s="57"/>
      <c r="AB80" s="107"/>
      <c r="AD80" s="57"/>
      <c r="AG80" s="63"/>
    </row>
    <row r="81" spans="1:35" ht="22.5" customHeight="1" x14ac:dyDescent="0.15">
      <c r="A81" s="45"/>
      <c r="B81" s="45"/>
      <c r="C81" s="45"/>
      <c r="D81" s="45"/>
      <c r="E81" s="45"/>
      <c r="F81" s="45"/>
      <c r="G81" s="133" t="s">
        <v>17</v>
      </c>
      <c r="H81" s="169">
        <f>$H$41</f>
        <v>0</v>
      </c>
      <c r="I81" s="169"/>
      <c r="J81" s="169"/>
      <c r="K81" s="169"/>
      <c r="L81" s="169"/>
      <c r="M81" s="134" t="s">
        <v>14</v>
      </c>
      <c r="N81" s="45"/>
      <c r="S81" s="58"/>
      <c r="T81" s="59"/>
      <c r="U81" s="59"/>
      <c r="V81" s="59"/>
      <c r="W81" s="60"/>
      <c r="X81" s="57"/>
      <c r="AB81" s="107"/>
      <c r="AD81" s="57"/>
      <c r="AG81" s="63"/>
    </row>
    <row r="82" spans="1:35" ht="28.5" customHeight="1" x14ac:dyDescent="0.15">
      <c r="A82" s="149" t="str">
        <f>A2</f>
        <v>第３２回 西村山陸上競技選手権大会　参加申込一覧表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S82" s="58"/>
      <c r="T82" s="59"/>
      <c r="U82" s="59"/>
      <c r="V82" s="59"/>
      <c r="W82" s="60"/>
      <c r="X82" s="57"/>
      <c r="AB82" s="107"/>
      <c r="AD82" s="57"/>
      <c r="AG82" s="63"/>
    </row>
    <row r="83" spans="1:35" ht="7.5" customHeight="1" x14ac:dyDescent="0.1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S83" s="58"/>
      <c r="T83" s="59"/>
      <c r="U83" s="59"/>
      <c r="V83" s="59"/>
      <c r="W83" s="60"/>
      <c r="X83" s="57"/>
      <c r="AB83" s="107"/>
      <c r="AD83" s="57"/>
      <c r="AG83" s="63"/>
    </row>
    <row r="84" spans="1:35" ht="22.5" customHeight="1" x14ac:dyDescent="0.15">
      <c r="A84" s="151" t="s">
        <v>0</v>
      </c>
      <c r="B84" s="152"/>
      <c r="C84" s="207">
        <f>C4</f>
        <v>0</v>
      </c>
      <c r="D84" s="208"/>
      <c r="E84" s="208"/>
      <c r="F84" s="208"/>
      <c r="G84" s="208"/>
      <c r="H84" s="208"/>
      <c r="I84" s="151" t="s">
        <v>12</v>
      </c>
      <c r="J84" s="152"/>
      <c r="K84" s="152"/>
      <c r="L84" s="152"/>
      <c r="M84" s="176"/>
      <c r="N84" s="114"/>
      <c r="S84" s="58"/>
      <c r="T84" s="59"/>
      <c r="U84" s="59"/>
      <c r="V84" s="59"/>
      <c r="W84" s="60"/>
      <c r="X84" s="57"/>
      <c r="AB84" s="107"/>
      <c r="AD84" s="57"/>
      <c r="AG84" s="63"/>
    </row>
    <row r="85" spans="1:35" ht="22.5" customHeight="1" x14ac:dyDescent="0.15">
      <c r="A85" s="153" t="s">
        <v>1203</v>
      </c>
      <c r="B85" s="154"/>
      <c r="C85" s="205">
        <f>C5</f>
        <v>0</v>
      </c>
      <c r="D85" s="206"/>
      <c r="E85" s="206"/>
      <c r="F85" s="206"/>
      <c r="G85" s="206"/>
      <c r="H85" s="206"/>
      <c r="I85" s="153" t="s">
        <v>16</v>
      </c>
      <c r="J85" s="197"/>
      <c r="K85" s="197"/>
      <c r="L85" s="197"/>
      <c r="M85" s="179"/>
      <c r="N85" s="115"/>
      <c r="S85" s="58"/>
      <c r="T85" s="59"/>
      <c r="U85" s="59"/>
      <c r="V85" s="59"/>
      <c r="W85" s="60"/>
      <c r="X85" s="57"/>
      <c r="AB85" s="107"/>
      <c r="AD85" s="57"/>
      <c r="AG85" s="63"/>
    </row>
    <row r="86" spans="1:35" ht="17.25" customHeight="1" x14ac:dyDescent="0.15">
      <c r="A86" s="167"/>
      <c r="B86" s="155" t="s">
        <v>1</v>
      </c>
      <c r="C86" s="155" t="s">
        <v>2</v>
      </c>
      <c r="D86" s="155"/>
      <c r="E86" s="155" t="s">
        <v>3</v>
      </c>
      <c r="F86" s="155" t="s">
        <v>4</v>
      </c>
      <c r="G86" s="157" t="s">
        <v>1309</v>
      </c>
      <c r="H86" s="158"/>
      <c r="I86" s="161" t="s">
        <v>9</v>
      </c>
      <c r="J86" s="155"/>
      <c r="K86" s="155"/>
      <c r="L86" s="155"/>
      <c r="M86" s="155"/>
      <c r="N86" s="172" t="s">
        <v>6</v>
      </c>
      <c r="S86" s="58"/>
      <c r="T86" s="59"/>
      <c r="U86" s="59"/>
      <c r="V86" s="59"/>
      <c r="W86" s="60"/>
      <c r="X86" s="57"/>
      <c r="AB86" s="107"/>
      <c r="AD86" s="57"/>
      <c r="AG86" s="63"/>
    </row>
    <row r="87" spans="1:35" ht="17.25" customHeight="1" thickBot="1" x14ac:dyDescent="0.2">
      <c r="A87" s="168"/>
      <c r="B87" s="156"/>
      <c r="C87" s="52" t="s">
        <v>11</v>
      </c>
      <c r="D87" s="52" t="s">
        <v>10</v>
      </c>
      <c r="E87" s="156"/>
      <c r="F87" s="156"/>
      <c r="G87" s="159"/>
      <c r="H87" s="160"/>
      <c r="I87" s="156"/>
      <c r="J87" s="156"/>
      <c r="K87" s="156"/>
      <c r="L87" s="156"/>
      <c r="M87" s="156"/>
      <c r="N87" s="173"/>
      <c r="S87" s="58"/>
      <c r="T87" s="59"/>
      <c r="U87" s="59"/>
      <c r="V87" s="59"/>
      <c r="W87" s="60"/>
      <c r="X87" s="57"/>
      <c r="AB87" s="107"/>
      <c r="AD87" s="57"/>
      <c r="AG87" s="63"/>
    </row>
    <row r="88" spans="1:35" ht="37.5" customHeight="1" thickTop="1" x14ac:dyDescent="0.15">
      <c r="A88" s="118">
        <v>51</v>
      </c>
      <c r="B88" s="65"/>
      <c r="C88" s="65"/>
      <c r="D88" s="65"/>
      <c r="E88" s="119"/>
      <c r="F88" s="65"/>
      <c r="G88" s="174"/>
      <c r="H88" s="175"/>
      <c r="I88" s="164"/>
      <c r="J88" s="165"/>
      <c r="K88" s="165"/>
      <c r="L88" s="165"/>
      <c r="M88" s="166"/>
      <c r="N88" s="106"/>
      <c r="R88" s="57" t="str">
        <f t="shared" ref="R88:R112" si="25">IF(ISBLANK(B88),"",VLOOKUP(CONCATENATE($AB$5,F88),$R$203:$S$212,2,FALSE)+B88*100)</f>
        <v/>
      </c>
      <c r="S88" s="58" t="str">
        <f t="shared" ref="S88:S112" si="26">IF(ISBLANK(G88),"",G88)</f>
        <v/>
      </c>
      <c r="T88" s="59" t="str">
        <f>IF($S88="","",VLOOKUP($S88,'(種目・作業用)'!$A$2:$D$11,2,FALSE))</f>
        <v/>
      </c>
      <c r="U88" s="59" t="str">
        <f>IF($S88="","",VLOOKUP($S88,'(種目・作業用)'!$A$2:$D$11,3,FALSE))</f>
        <v/>
      </c>
      <c r="V88" s="59" t="str">
        <f>IF($S88="","",VLOOKUP($S88,'(種目・作業用)'!$A$2:$D$11,4,FALSE))</f>
        <v/>
      </c>
      <c r="W88" s="60" t="str">
        <f t="shared" ref="W88:W112" si="27">IF(I88="","",I88)</f>
        <v/>
      </c>
      <c r="X88" s="57" t="str">
        <f t="shared" ref="X88:X136" si="28">IF(W88="000",V88,CONCATENATE(V88," ",W88))</f>
        <v xml:space="preserve"> </v>
      </c>
      <c r="Y88" s="57" t="str">
        <f t="shared" ref="Y88:Y112" si="29">IF(ISBLANK(B88),"",B88)</f>
        <v/>
      </c>
      <c r="Z88" s="57" t="str">
        <f t="shared" ref="Z88:Z112" si="30">IF(ISNUMBER(Y88),IF(ISBLANK(E88),AI88,CONCATENATE(AI88,"(",E88,")")),"")</f>
        <v/>
      </c>
      <c r="AA88" s="57" t="str">
        <f t="shared" ref="AA88:AA112" si="31">IF(ISNUMBER(Y88),D88,"")</f>
        <v/>
      </c>
      <c r="AB88" s="120" t="str">
        <f>IF(ISNUMBER(Y88),VLOOKUP(AG88,$AG$202:$AH$249,2,FALSE),"")</f>
        <v/>
      </c>
      <c r="AC88" s="57" t="str">
        <f t="shared" ref="AC88:AC112" si="32">IF(ISNUMBER(Y88),$AC$5,"")</f>
        <v/>
      </c>
      <c r="AD88" s="57" t="str">
        <f t="shared" ref="AD88:AD112" si="33">IF(ISBLANK(F88),"",IF(F88="男",1,2))</f>
        <v/>
      </c>
      <c r="AE88" s="57"/>
      <c r="AF88" s="57" t="str">
        <f t="shared" ref="AF88:AF112" si="34">IF(ISNUMBER(Y88),$AA$5,"")</f>
        <v/>
      </c>
      <c r="AG88" s="63" t="e">
        <f t="shared" ref="AG88:AG112" si="35">VLOOKUP($AA$5,$B$203:$D$551,2,FALSE)</f>
        <v>#N/A</v>
      </c>
      <c r="AI88" s="64" t="str">
        <f t="shared" ref="AI88:AI112" si="36">IF(LEN(C88)&gt;6,SUBSTITUTE(C88,"　",""),IF(LEN(C88)=6,C88,IF(LEN(C88)=5,CONCATENATE(C88,"　"),IF(LEN(C88)=4,CONCATENATE(SUBSTITUTE(C88,"　","　　"),"　"),CONCATENATE(SUBSTITUTE(C88,"　","　　　"),"　")))))</f>
        <v>　</v>
      </c>
    </row>
    <row r="89" spans="1:35" ht="37.5" customHeight="1" x14ac:dyDescent="0.15">
      <c r="A89" s="121">
        <v>52</v>
      </c>
      <c r="B89" s="65"/>
      <c r="C89" s="65"/>
      <c r="D89" s="65"/>
      <c r="E89" s="119"/>
      <c r="F89" s="65"/>
      <c r="G89" s="147"/>
      <c r="H89" s="148"/>
      <c r="I89" s="141"/>
      <c r="J89" s="142"/>
      <c r="K89" s="142"/>
      <c r="L89" s="142"/>
      <c r="M89" s="143"/>
      <c r="N89" s="66"/>
      <c r="R89" s="57" t="str">
        <f t="shared" si="25"/>
        <v/>
      </c>
      <c r="S89" s="58" t="str">
        <f t="shared" si="26"/>
        <v/>
      </c>
      <c r="T89" s="59" t="str">
        <f>IF($S89="","",VLOOKUP($S89,'(種目・作業用)'!$A$2:$D$11,2,FALSE))</f>
        <v/>
      </c>
      <c r="U89" s="59" t="str">
        <f>IF($S89="","",VLOOKUP($S89,'(種目・作業用)'!$A$2:$D$11,3,FALSE))</f>
        <v/>
      </c>
      <c r="V89" s="59" t="str">
        <f>IF($S89="","",VLOOKUP($S89,'(種目・作業用)'!$A$2:$D$11,4,FALSE))</f>
        <v/>
      </c>
      <c r="W89" s="60" t="str">
        <f t="shared" si="27"/>
        <v/>
      </c>
      <c r="X89" s="57" t="str">
        <f t="shared" si="28"/>
        <v xml:space="preserve"> </v>
      </c>
      <c r="Y89" s="57" t="str">
        <f t="shared" si="29"/>
        <v/>
      </c>
      <c r="Z89" s="57" t="str">
        <f t="shared" si="30"/>
        <v/>
      </c>
      <c r="AA89" s="57" t="str">
        <f t="shared" si="31"/>
        <v/>
      </c>
      <c r="AB89" s="120" t="str">
        <f t="shared" ref="AB89:AB112" si="37">IF(ISNUMBER(Y89),VLOOKUP(AG89,$AG$202:$AH$249,2,FALSE),"")</f>
        <v/>
      </c>
      <c r="AC89" s="57" t="str">
        <f t="shared" si="32"/>
        <v/>
      </c>
      <c r="AD89" s="57" t="str">
        <f t="shared" si="33"/>
        <v/>
      </c>
      <c r="AE89" s="57"/>
      <c r="AF89" s="57" t="str">
        <f t="shared" si="34"/>
        <v/>
      </c>
      <c r="AG89" s="63" t="e">
        <f t="shared" si="35"/>
        <v>#N/A</v>
      </c>
      <c r="AI89" s="64" t="str">
        <f t="shared" si="36"/>
        <v>　</v>
      </c>
    </row>
    <row r="90" spans="1:35" ht="37.5" customHeight="1" x14ac:dyDescent="0.15">
      <c r="A90" s="121">
        <v>53</v>
      </c>
      <c r="B90" s="65"/>
      <c r="C90" s="65"/>
      <c r="D90" s="65"/>
      <c r="E90" s="119"/>
      <c r="F90" s="65"/>
      <c r="G90" s="147"/>
      <c r="H90" s="148"/>
      <c r="I90" s="141"/>
      <c r="J90" s="142"/>
      <c r="K90" s="142"/>
      <c r="L90" s="142"/>
      <c r="M90" s="143"/>
      <c r="N90" s="66"/>
      <c r="R90" s="57" t="str">
        <f t="shared" si="25"/>
        <v/>
      </c>
      <c r="S90" s="58" t="str">
        <f t="shared" si="26"/>
        <v/>
      </c>
      <c r="T90" s="59" t="str">
        <f>IF($S90="","",VLOOKUP($S90,'(種目・作業用)'!$A$2:$D$11,2,FALSE))</f>
        <v/>
      </c>
      <c r="U90" s="59" t="str">
        <f>IF($S90="","",VLOOKUP($S90,'(種目・作業用)'!$A$2:$D$11,3,FALSE))</f>
        <v/>
      </c>
      <c r="V90" s="59" t="str">
        <f>IF($S90="","",VLOOKUP($S90,'(種目・作業用)'!$A$2:$D$11,4,FALSE))</f>
        <v/>
      </c>
      <c r="W90" s="60" t="str">
        <f t="shared" si="27"/>
        <v/>
      </c>
      <c r="X90" s="57" t="str">
        <f t="shared" si="28"/>
        <v xml:space="preserve"> </v>
      </c>
      <c r="Y90" s="57" t="str">
        <f t="shared" si="29"/>
        <v/>
      </c>
      <c r="Z90" s="57" t="str">
        <f t="shared" si="30"/>
        <v/>
      </c>
      <c r="AA90" s="57" t="str">
        <f t="shared" si="31"/>
        <v/>
      </c>
      <c r="AB90" s="120" t="str">
        <f t="shared" si="37"/>
        <v/>
      </c>
      <c r="AC90" s="57" t="str">
        <f t="shared" si="32"/>
        <v/>
      </c>
      <c r="AD90" s="57" t="str">
        <f t="shared" si="33"/>
        <v/>
      </c>
      <c r="AE90" s="57"/>
      <c r="AF90" s="57" t="str">
        <f t="shared" si="34"/>
        <v/>
      </c>
      <c r="AG90" s="63" t="e">
        <f t="shared" si="35"/>
        <v>#N/A</v>
      </c>
      <c r="AI90" s="64" t="str">
        <f t="shared" si="36"/>
        <v>　</v>
      </c>
    </row>
    <row r="91" spans="1:35" ht="37.5" customHeight="1" x14ac:dyDescent="0.15">
      <c r="A91" s="121">
        <v>54</v>
      </c>
      <c r="B91" s="65"/>
      <c r="C91" s="65"/>
      <c r="D91" s="65"/>
      <c r="E91" s="119"/>
      <c r="F91" s="65"/>
      <c r="G91" s="147"/>
      <c r="H91" s="148"/>
      <c r="I91" s="141"/>
      <c r="J91" s="142"/>
      <c r="K91" s="142"/>
      <c r="L91" s="142"/>
      <c r="M91" s="143"/>
      <c r="N91" s="66"/>
      <c r="R91" s="57" t="str">
        <f t="shared" si="25"/>
        <v/>
      </c>
      <c r="S91" s="58" t="str">
        <f t="shared" si="26"/>
        <v/>
      </c>
      <c r="T91" s="59" t="str">
        <f>IF($S91="","",VLOOKUP($S91,'(種目・作業用)'!$A$2:$D$11,2,FALSE))</f>
        <v/>
      </c>
      <c r="U91" s="59" t="str">
        <f>IF($S91="","",VLOOKUP($S91,'(種目・作業用)'!$A$2:$D$11,3,FALSE))</f>
        <v/>
      </c>
      <c r="V91" s="59" t="str">
        <f>IF($S91="","",VLOOKUP($S91,'(種目・作業用)'!$A$2:$D$11,4,FALSE))</f>
        <v/>
      </c>
      <c r="W91" s="60" t="str">
        <f t="shared" si="27"/>
        <v/>
      </c>
      <c r="X91" s="57" t="str">
        <f t="shared" si="28"/>
        <v xml:space="preserve"> </v>
      </c>
      <c r="Y91" s="57" t="str">
        <f t="shared" si="29"/>
        <v/>
      </c>
      <c r="Z91" s="57" t="str">
        <f t="shared" si="30"/>
        <v/>
      </c>
      <c r="AA91" s="57" t="str">
        <f t="shared" si="31"/>
        <v/>
      </c>
      <c r="AB91" s="120" t="str">
        <f t="shared" si="37"/>
        <v/>
      </c>
      <c r="AC91" s="57" t="str">
        <f t="shared" si="32"/>
        <v/>
      </c>
      <c r="AD91" s="57" t="str">
        <f t="shared" si="33"/>
        <v/>
      </c>
      <c r="AE91" s="57"/>
      <c r="AF91" s="57" t="str">
        <f t="shared" si="34"/>
        <v/>
      </c>
      <c r="AG91" s="63" t="e">
        <f t="shared" si="35"/>
        <v>#N/A</v>
      </c>
      <c r="AI91" s="64" t="str">
        <f t="shared" si="36"/>
        <v>　</v>
      </c>
    </row>
    <row r="92" spans="1:35" ht="37.5" customHeight="1" x14ac:dyDescent="0.15">
      <c r="A92" s="121">
        <v>55</v>
      </c>
      <c r="B92" s="65"/>
      <c r="C92" s="65"/>
      <c r="D92" s="65"/>
      <c r="E92" s="119"/>
      <c r="F92" s="65"/>
      <c r="G92" s="147"/>
      <c r="H92" s="148"/>
      <c r="I92" s="141"/>
      <c r="J92" s="142"/>
      <c r="K92" s="142"/>
      <c r="L92" s="142"/>
      <c r="M92" s="143"/>
      <c r="N92" s="66"/>
      <c r="R92" s="57" t="str">
        <f t="shared" si="25"/>
        <v/>
      </c>
      <c r="S92" s="58" t="str">
        <f t="shared" si="26"/>
        <v/>
      </c>
      <c r="T92" s="59" t="str">
        <f>IF($S92="","",VLOOKUP($S92,'(種目・作業用)'!$A$2:$D$11,2,FALSE))</f>
        <v/>
      </c>
      <c r="U92" s="59" t="str">
        <f>IF($S92="","",VLOOKUP($S92,'(種目・作業用)'!$A$2:$D$11,3,FALSE))</f>
        <v/>
      </c>
      <c r="V92" s="59" t="str">
        <f>IF($S92="","",VLOOKUP($S92,'(種目・作業用)'!$A$2:$D$11,4,FALSE))</f>
        <v/>
      </c>
      <c r="W92" s="60" t="str">
        <f t="shared" si="27"/>
        <v/>
      </c>
      <c r="X92" s="57" t="str">
        <f t="shared" si="28"/>
        <v xml:space="preserve"> </v>
      </c>
      <c r="Y92" s="57" t="str">
        <f t="shared" si="29"/>
        <v/>
      </c>
      <c r="Z92" s="57" t="str">
        <f t="shared" si="30"/>
        <v/>
      </c>
      <c r="AA92" s="57" t="str">
        <f t="shared" si="31"/>
        <v/>
      </c>
      <c r="AB92" s="120" t="str">
        <f t="shared" si="37"/>
        <v/>
      </c>
      <c r="AC92" s="57" t="str">
        <f t="shared" si="32"/>
        <v/>
      </c>
      <c r="AD92" s="57" t="str">
        <f t="shared" si="33"/>
        <v/>
      </c>
      <c r="AE92" s="57"/>
      <c r="AF92" s="57" t="str">
        <f t="shared" si="34"/>
        <v/>
      </c>
      <c r="AG92" s="63" t="e">
        <f t="shared" si="35"/>
        <v>#N/A</v>
      </c>
      <c r="AI92" s="64" t="str">
        <f t="shared" si="36"/>
        <v>　</v>
      </c>
    </row>
    <row r="93" spans="1:35" ht="37.5" customHeight="1" x14ac:dyDescent="0.15">
      <c r="A93" s="121">
        <v>56</v>
      </c>
      <c r="B93" s="65"/>
      <c r="C93" s="65"/>
      <c r="D93" s="65"/>
      <c r="E93" s="119"/>
      <c r="F93" s="65"/>
      <c r="G93" s="147"/>
      <c r="H93" s="148"/>
      <c r="I93" s="141"/>
      <c r="J93" s="142"/>
      <c r="K93" s="142"/>
      <c r="L93" s="142"/>
      <c r="M93" s="143"/>
      <c r="N93" s="66"/>
      <c r="R93" s="57" t="str">
        <f t="shared" si="25"/>
        <v/>
      </c>
      <c r="S93" s="58" t="str">
        <f t="shared" si="26"/>
        <v/>
      </c>
      <c r="T93" s="59" t="str">
        <f>IF($S93="","",VLOOKUP($S93,'(種目・作業用)'!$A$2:$D$11,2,FALSE))</f>
        <v/>
      </c>
      <c r="U93" s="59" t="str">
        <f>IF($S93="","",VLOOKUP($S93,'(種目・作業用)'!$A$2:$D$11,3,FALSE))</f>
        <v/>
      </c>
      <c r="V93" s="59" t="str">
        <f>IF($S93="","",VLOOKUP($S93,'(種目・作業用)'!$A$2:$D$11,4,FALSE))</f>
        <v/>
      </c>
      <c r="W93" s="60" t="str">
        <f t="shared" si="27"/>
        <v/>
      </c>
      <c r="X93" s="57" t="str">
        <f t="shared" si="28"/>
        <v xml:space="preserve"> </v>
      </c>
      <c r="Y93" s="57" t="str">
        <f t="shared" si="29"/>
        <v/>
      </c>
      <c r="Z93" s="57" t="str">
        <f t="shared" si="30"/>
        <v/>
      </c>
      <c r="AA93" s="57" t="str">
        <f t="shared" si="31"/>
        <v/>
      </c>
      <c r="AB93" s="120" t="str">
        <f t="shared" si="37"/>
        <v/>
      </c>
      <c r="AC93" s="57" t="str">
        <f t="shared" si="32"/>
        <v/>
      </c>
      <c r="AD93" s="57" t="str">
        <f t="shared" si="33"/>
        <v/>
      </c>
      <c r="AE93" s="57"/>
      <c r="AF93" s="57" t="str">
        <f t="shared" si="34"/>
        <v/>
      </c>
      <c r="AG93" s="63" t="e">
        <f t="shared" si="35"/>
        <v>#N/A</v>
      </c>
      <c r="AI93" s="64" t="str">
        <f t="shared" si="36"/>
        <v>　</v>
      </c>
    </row>
    <row r="94" spans="1:35" ht="37.5" customHeight="1" x14ac:dyDescent="0.15">
      <c r="A94" s="121">
        <v>57</v>
      </c>
      <c r="B94" s="65"/>
      <c r="C94" s="65"/>
      <c r="D94" s="65"/>
      <c r="E94" s="119"/>
      <c r="F94" s="65"/>
      <c r="G94" s="147"/>
      <c r="H94" s="148"/>
      <c r="I94" s="141"/>
      <c r="J94" s="142"/>
      <c r="K94" s="142"/>
      <c r="L94" s="142"/>
      <c r="M94" s="143"/>
      <c r="N94" s="66"/>
      <c r="R94" s="57" t="str">
        <f t="shared" si="25"/>
        <v/>
      </c>
      <c r="S94" s="58" t="str">
        <f t="shared" si="26"/>
        <v/>
      </c>
      <c r="T94" s="59" t="str">
        <f>IF($S94="","",VLOOKUP($S94,'(種目・作業用)'!$A$2:$D$11,2,FALSE))</f>
        <v/>
      </c>
      <c r="U94" s="59" t="str">
        <f>IF($S94="","",VLOOKUP($S94,'(種目・作業用)'!$A$2:$D$11,3,FALSE))</f>
        <v/>
      </c>
      <c r="V94" s="59" t="str">
        <f>IF($S94="","",VLOOKUP($S94,'(種目・作業用)'!$A$2:$D$11,4,FALSE))</f>
        <v/>
      </c>
      <c r="W94" s="60" t="str">
        <f t="shared" si="27"/>
        <v/>
      </c>
      <c r="X94" s="57" t="str">
        <f t="shared" si="28"/>
        <v xml:space="preserve"> </v>
      </c>
      <c r="Y94" s="57" t="str">
        <f t="shared" si="29"/>
        <v/>
      </c>
      <c r="Z94" s="57" t="str">
        <f t="shared" si="30"/>
        <v/>
      </c>
      <c r="AA94" s="57" t="str">
        <f t="shared" si="31"/>
        <v/>
      </c>
      <c r="AB94" s="120" t="str">
        <f t="shared" si="37"/>
        <v/>
      </c>
      <c r="AC94" s="57" t="str">
        <f t="shared" si="32"/>
        <v/>
      </c>
      <c r="AD94" s="57" t="str">
        <f t="shared" si="33"/>
        <v/>
      </c>
      <c r="AE94" s="57"/>
      <c r="AF94" s="57" t="str">
        <f t="shared" si="34"/>
        <v/>
      </c>
      <c r="AG94" s="63" t="e">
        <f t="shared" si="35"/>
        <v>#N/A</v>
      </c>
      <c r="AI94" s="64" t="str">
        <f t="shared" si="36"/>
        <v>　</v>
      </c>
    </row>
    <row r="95" spans="1:35" ht="37.5" customHeight="1" x14ac:dyDescent="0.15">
      <c r="A95" s="121">
        <v>58</v>
      </c>
      <c r="B95" s="65"/>
      <c r="C95" s="65"/>
      <c r="D95" s="65"/>
      <c r="E95" s="119"/>
      <c r="F95" s="65"/>
      <c r="G95" s="147"/>
      <c r="H95" s="148"/>
      <c r="I95" s="141"/>
      <c r="J95" s="142"/>
      <c r="K95" s="142"/>
      <c r="L95" s="142"/>
      <c r="M95" s="143"/>
      <c r="N95" s="66"/>
      <c r="R95" s="57" t="str">
        <f t="shared" si="25"/>
        <v/>
      </c>
      <c r="S95" s="58" t="str">
        <f t="shared" si="26"/>
        <v/>
      </c>
      <c r="T95" s="59" t="str">
        <f>IF($S95="","",VLOOKUP($S95,'(種目・作業用)'!$A$2:$D$11,2,FALSE))</f>
        <v/>
      </c>
      <c r="U95" s="59" t="str">
        <f>IF($S95="","",VLOOKUP($S95,'(種目・作業用)'!$A$2:$D$11,3,FALSE))</f>
        <v/>
      </c>
      <c r="V95" s="59" t="str">
        <f>IF($S95="","",VLOOKUP($S95,'(種目・作業用)'!$A$2:$D$11,4,FALSE))</f>
        <v/>
      </c>
      <c r="W95" s="60" t="str">
        <f t="shared" si="27"/>
        <v/>
      </c>
      <c r="X95" s="57" t="str">
        <f t="shared" si="28"/>
        <v xml:space="preserve"> </v>
      </c>
      <c r="Y95" s="57" t="str">
        <f t="shared" si="29"/>
        <v/>
      </c>
      <c r="Z95" s="57" t="str">
        <f t="shared" si="30"/>
        <v/>
      </c>
      <c r="AA95" s="57" t="str">
        <f t="shared" si="31"/>
        <v/>
      </c>
      <c r="AB95" s="120" t="str">
        <f t="shared" si="37"/>
        <v/>
      </c>
      <c r="AC95" s="57" t="str">
        <f t="shared" si="32"/>
        <v/>
      </c>
      <c r="AD95" s="57" t="str">
        <f t="shared" si="33"/>
        <v/>
      </c>
      <c r="AE95" s="57"/>
      <c r="AF95" s="57" t="str">
        <f t="shared" si="34"/>
        <v/>
      </c>
      <c r="AG95" s="63" t="e">
        <f t="shared" si="35"/>
        <v>#N/A</v>
      </c>
      <c r="AI95" s="64" t="str">
        <f t="shared" si="36"/>
        <v>　</v>
      </c>
    </row>
    <row r="96" spans="1:35" ht="37.5" customHeight="1" x14ac:dyDescent="0.15">
      <c r="A96" s="121">
        <v>59</v>
      </c>
      <c r="B96" s="65"/>
      <c r="C96" s="65"/>
      <c r="D96" s="65"/>
      <c r="E96" s="119"/>
      <c r="F96" s="65"/>
      <c r="G96" s="147"/>
      <c r="H96" s="148"/>
      <c r="I96" s="141"/>
      <c r="J96" s="142"/>
      <c r="K96" s="142"/>
      <c r="L96" s="142"/>
      <c r="M96" s="143"/>
      <c r="N96" s="66"/>
      <c r="R96" s="57" t="str">
        <f t="shared" si="25"/>
        <v/>
      </c>
      <c r="S96" s="58" t="str">
        <f t="shared" si="26"/>
        <v/>
      </c>
      <c r="T96" s="59" t="str">
        <f>IF($S96="","",VLOOKUP($S96,'(種目・作業用)'!$A$2:$D$11,2,FALSE))</f>
        <v/>
      </c>
      <c r="U96" s="59" t="str">
        <f>IF($S96="","",VLOOKUP($S96,'(種目・作業用)'!$A$2:$D$11,3,FALSE))</f>
        <v/>
      </c>
      <c r="V96" s="59" t="str">
        <f>IF($S96="","",VLOOKUP($S96,'(種目・作業用)'!$A$2:$D$11,4,FALSE))</f>
        <v/>
      </c>
      <c r="W96" s="60" t="str">
        <f t="shared" si="27"/>
        <v/>
      </c>
      <c r="X96" s="57" t="str">
        <f t="shared" si="28"/>
        <v xml:space="preserve"> </v>
      </c>
      <c r="Y96" s="57" t="str">
        <f t="shared" si="29"/>
        <v/>
      </c>
      <c r="Z96" s="57" t="str">
        <f t="shared" si="30"/>
        <v/>
      </c>
      <c r="AA96" s="57" t="str">
        <f t="shared" si="31"/>
        <v/>
      </c>
      <c r="AB96" s="120" t="str">
        <f t="shared" si="37"/>
        <v/>
      </c>
      <c r="AC96" s="57" t="str">
        <f t="shared" si="32"/>
        <v/>
      </c>
      <c r="AD96" s="57" t="str">
        <f t="shared" si="33"/>
        <v/>
      </c>
      <c r="AE96" s="57"/>
      <c r="AF96" s="57" t="str">
        <f t="shared" si="34"/>
        <v/>
      </c>
      <c r="AG96" s="63" t="e">
        <f t="shared" si="35"/>
        <v>#N/A</v>
      </c>
      <c r="AI96" s="64" t="str">
        <f t="shared" si="36"/>
        <v>　</v>
      </c>
    </row>
    <row r="97" spans="1:35" ht="37.5" customHeight="1" x14ac:dyDescent="0.15">
      <c r="A97" s="121">
        <v>60</v>
      </c>
      <c r="B97" s="65"/>
      <c r="C97" s="65"/>
      <c r="D97" s="65"/>
      <c r="E97" s="119"/>
      <c r="F97" s="65"/>
      <c r="G97" s="147"/>
      <c r="H97" s="148"/>
      <c r="I97" s="141"/>
      <c r="J97" s="142"/>
      <c r="K97" s="142"/>
      <c r="L97" s="142"/>
      <c r="M97" s="143"/>
      <c r="N97" s="66"/>
      <c r="R97" s="57" t="str">
        <f t="shared" si="25"/>
        <v/>
      </c>
      <c r="S97" s="58" t="str">
        <f t="shared" si="26"/>
        <v/>
      </c>
      <c r="T97" s="59" t="str">
        <f>IF($S97="","",VLOOKUP($S97,'(種目・作業用)'!$A$2:$D$11,2,FALSE))</f>
        <v/>
      </c>
      <c r="U97" s="59" t="str">
        <f>IF($S97="","",VLOOKUP($S97,'(種目・作業用)'!$A$2:$D$11,3,FALSE))</f>
        <v/>
      </c>
      <c r="V97" s="59" t="str">
        <f>IF($S97="","",VLOOKUP($S97,'(種目・作業用)'!$A$2:$D$11,4,FALSE))</f>
        <v/>
      </c>
      <c r="W97" s="60" t="str">
        <f t="shared" si="27"/>
        <v/>
      </c>
      <c r="X97" s="57" t="str">
        <f t="shared" si="28"/>
        <v xml:space="preserve"> </v>
      </c>
      <c r="Y97" s="57" t="str">
        <f t="shared" si="29"/>
        <v/>
      </c>
      <c r="Z97" s="57" t="str">
        <f t="shared" si="30"/>
        <v/>
      </c>
      <c r="AA97" s="57" t="str">
        <f t="shared" si="31"/>
        <v/>
      </c>
      <c r="AB97" s="120" t="str">
        <f t="shared" si="37"/>
        <v/>
      </c>
      <c r="AC97" s="57" t="str">
        <f t="shared" si="32"/>
        <v/>
      </c>
      <c r="AD97" s="57" t="str">
        <f t="shared" si="33"/>
        <v/>
      </c>
      <c r="AE97" s="57"/>
      <c r="AF97" s="57" t="str">
        <f t="shared" si="34"/>
        <v/>
      </c>
      <c r="AG97" s="63" t="e">
        <f t="shared" si="35"/>
        <v>#N/A</v>
      </c>
      <c r="AI97" s="64" t="str">
        <f t="shared" si="36"/>
        <v>　</v>
      </c>
    </row>
    <row r="98" spans="1:35" ht="37.5" customHeight="1" x14ac:dyDescent="0.15">
      <c r="A98" s="121">
        <v>61</v>
      </c>
      <c r="B98" s="65"/>
      <c r="C98" s="65"/>
      <c r="D98" s="65"/>
      <c r="E98" s="119"/>
      <c r="F98" s="65"/>
      <c r="G98" s="147"/>
      <c r="H98" s="148"/>
      <c r="I98" s="141"/>
      <c r="J98" s="142"/>
      <c r="K98" s="142"/>
      <c r="L98" s="142"/>
      <c r="M98" s="143"/>
      <c r="N98" s="66"/>
      <c r="R98" s="57" t="str">
        <f t="shared" si="25"/>
        <v/>
      </c>
      <c r="S98" s="58" t="str">
        <f t="shared" si="26"/>
        <v/>
      </c>
      <c r="T98" s="59" t="str">
        <f>IF($S98="","",VLOOKUP($S98,'(種目・作業用)'!$A$2:$D$11,2,FALSE))</f>
        <v/>
      </c>
      <c r="U98" s="59" t="str">
        <f>IF($S98="","",VLOOKUP($S98,'(種目・作業用)'!$A$2:$D$11,3,FALSE))</f>
        <v/>
      </c>
      <c r="V98" s="59" t="str">
        <f>IF($S98="","",VLOOKUP($S98,'(種目・作業用)'!$A$2:$D$11,4,FALSE))</f>
        <v/>
      </c>
      <c r="W98" s="60" t="str">
        <f t="shared" si="27"/>
        <v/>
      </c>
      <c r="X98" s="57" t="str">
        <f t="shared" si="28"/>
        <v xml:space="preserve"> </v>
      </c>
      <c r="Y98" s="57" t="str">
        <f t="shared" si="29"/>
        <v/>
      </c>
      <c r="Z98" s="57" t="str">
        <f t="shared" si="30"/>
        <v/>
      </c>
      <c r="AA98" s="57" t="str">
        <f t="shared" si="31"/>
        <v/>
      </c>
      <c r="AB98" s="120" t="str">
        <f t="shared" si="37"/>
        <v/>
      </c>
      <c r="AC98" s="57" t="str">
        <f t="shared" si="32"/>
        <v/>
      </c>
      <c r="AD98" s="57" t="str">
        <f t="shared" si="33"/>
        <v/>
      </c>
      <c r="AE98" s="57"/>
      <c r="AF98" s="57" t="str">
        <f t="shared" si="34"/>
        <v/>
      </c>
      <c r="AG98" s="63" t="e">
        <f t="shared" si="35"/>
        <v>#N/A</v>
      </c>
      <c r="AI98" s="64" t="str">
        <f t="shared" si="36"/>
        <v>　</v>
      </c>
    </row>
    <row r="99" spans="1:35" ht="37.5" customHeight="1" x14ac:dyDescent="0.15">
      <c r="A99" s="121">
        <v>62</v>
      </c>
      <c r="B99" s="65"/>
      <c r="C99" s="65"/>
      <c r="D99" s="65"/>
      <c r="E99" s="119"/>
      <c r="F99" s="65"/>
      <c r="G99" s="147"/>
      <c r="H99" s="148"/>
      <c r="I99" s="141"/>
      <c r="J99" s="142"/>
      <c r="K99" s="142"/>
      <c r="L99" s="142"/>
      <c r="M99" s="143"/>
      <c r="N99" s="66"/>
      <c r="R99" s="57" t="str">
        <f t="shared" si="25"/>
        <v/>
      </c>
      <c r="S99" s="58" t="str">
        <f t="shared" si="26"/>
        <v/>
      </c>
      <c r="T99" s="59" t="str">
        <f>IF($S99="","",VLOOKUP($S99,'(種目・作業用)'!$A$2:$D$11,2,FALSE))</f>
        <v/>
      </c>
      <c r="U99" s="59" t="str">
        <f>IF($S99="","",VLOOKUP($S99,'(種目・作業用)'!$A$2:$D$11,3,FALSE))</f>
        <v/>
      </c>
      <c r="V99" s="59" t="str">
        <f>IF($S99="","",VLOOKUP($S99,'(種目・作業用)'!$A$2:$D$11,4,FALSE))</f>
        <v/>
      </c>
      <c r="W99" s="60" t="str">
        <f t="shared" si="27"/>
        <v/>
      </c>
      <c r="X99" s="57" t="str">
        <f t="shared" si="28"/>
        <v xml:space="preserve"> </v>
      </c>
      <c r="Y99" s="57" t="str">
        <f t="shared" si="29"/>
        <v/>
      </c>
      <c r="Z99" s="57" t="str">
        <f t="shared" si="30"/>
        <v/>
      </c>
      <c r="AA99" s="57" t="str">
        <f t="shared" si="31"/>
        <v/>
      </c>
      <c r="AB99" s="120" t="str">
        <f t="shared" si="37"/>
        <v/>
      </c>
      <c r="AC99" s="57" t="str">
        <f t="shared" si="32"/>
        <v/>
      </c>
      <c r="AD99" s="57" t="str">
        <f t="shared" si="33"/>
        <v/>
      </c>
      <c r="AE99" s="57"/>
      <c r="AF99" s="57" t="str">
        <f t="shared" si="34"/>
        <v/>
      </c>
      <c r="AG99" s="63" t="e">
        <f t="shared" si="35"/>
        <v>#N/A</v>
      </c>
      <c r="AI99" s="64" t="str">
        <f t="shared" si="36"/>
        <v>　</v>
      </c>
    </row>
    <row r="100" spans="1:35" ht="37.5" customHeight="1" x14ac:dyDescent="0.15">
      <c r="A100" s="121">
        <v>63</v>
      </c>
      <c r="B100" s="65"/>
      <c r="C100" s="65"/>
      <c r="D100" s="65"/>
      <c r="E100" s="119"/>
      <c r="F100" s="65"/>
      <c r="G100" s="147"/>
      <c r="H100" s="148"/>
      <c r="I100" s="141"/>
      <c r="J100" s="142"/>
      <c r="K100" s="142"/>
      <c r="L100" s="142"/>
      <c r="M100" s="143"/>
      <c r="N100" s="66"/>
      <c r="R100" s="57" t="str">
        <f t="shared" si="25"/>
        <v/>
      </c>
      <c r="S100" s="58" t="str">
        <f t="shared" si="26"/>
        <v/>
      </c>
      <c r="T100" s="59" t="str">
        <f>IF($S100="","",VLOOKUP($S100,'(種目・作業用)'!$A$2:$D$11,2,FALSE))</f>
        <v/>
      </c>
      <c r="U100" s="59" t="str">
        <f>IF($S100="","",VLOOKUP($S100,'(種目・作業用)'!$A$2:$D$11,3,FALSE))</f>
        <v/>
      </c>
      <c r="V100" s="59" t="str">
        <f>IF($S100="","",VLOOKUP($S100,'(種目・作業用)'!$A$2:$D$11,4,FALSE))</f>
        <v/>
      </c>
      <c r="W100" s="60" t="str">
        <f t="shared" si="27"/>
        <v/>
      </c>
      <c r="X100" s="57" t="str">
        <f t="shared" si="28"/>
        <v xml:space="preserve"> </v>
      </c>
      <c r="Y100" s="57" t="str">
        <f t="shared" si="29"/>
        <v/>
      </c>
      <c r="Z100" s="57" t="str">
        <f t="shared" si="30"/>
        <v/>
      </c>
      <c r="AA100" s="57" t="str">
        <f t="shared" si="31"/>
        <v/>
      </c>
      <c r="AB100" s="120" t="str">
        <f t="shared" si="37"/>
        <v/>
      </c>
      <c r="AC100" s="57" t="str">
        <f t="shared" si="32"/>
        <v/>
      </c>
      <c r="AD100" s="57" t="str">
        <f t="shared" si="33"/>
        <v/>
      </c>
      <c r="AE100" s="57"/>
      <c r="AF100" s="57" t="str">
        <f t="shared" si="34"/>
        <v/>
      </c>
      <c r="AG100" s="63" t="e">
        <f t="shared" si="35"/>
        <v>#N/A</v>
      </c>
      <c r="AI100" s="64" t="str">
        <f t="shared" si="36"/>
        <v>　</v>
      </c>
    </row>
    <row r="101" spans="1:35" ht="37.5" customHeight="1" x14ac:dyDescent="0.15">
      <c r="A101" s="121">
        <v>64</v>
      </c>
      <c r="B101" s="65"/>
      <c r="C101" s="65"/>
      <c r="D101" s="65"/>
      <c r="E101" s="119"/>
      <c r="F101" s="65"/>
      <c r="G101" s="147"/>
      <c r="H101" s="148"/>
      <c r="I101" s="141"/>
      <c r="J101" s="142"/>
      <c r="K101" s="142"/>
      <c r="L101" s="142"/>
      <c r="M101" s="143"/>
      <c r="N101" s="66"/>
      <c r="R101" s="57" t="str">
        <f t="shared" si="25"/>
        <v/>
      </c>
      <c r="S101" s="58" t="str">
        <f t="shared" si="26"/>
        <v/>
      </c>
      <c r="T101" s="59" t="str">
        <f>IF($S101="","",VLOOKUP($S101,'(種目・作業用)'!$A$2:$D$11,2,FALSE))</f>
        <v/>
      </c>
      <c r="U101" s="59" t="str">
        <f>IF($S101="","",VLOOKUP($S101,'(種目・作業用)'!$A$2:$D$11,3,FALSE))</f>
        <v/>
      </c>
      <c r="V101" s="59" t="str">
        <f>IF($S101="","",VLOOKUP($S101,'(種目・作業用)'!$A$2:$D$11,4,FALSE))</f>
        <v/>
      </c>
      <c r="W101" s="60" t="str">
        <f t="shared" si="27"/>
        <v/>
      </c>
      <c r="X101" s="57" t="str">
        <f t="shared" si="28"/>
        <v xml:space="preserve"> </v>
      </c>
      <c r="Y101" s="57" t="str">
        <f t="shared" si="29"/>
        <v/>
      </c>
      <c r="Z101" s="57" t="str">
        <f t="shared" si="30"/>
        <v/>
      </c>
      <c r="AA101" s="57" t="str">
        <f t="shared" si="31"/>
        <v/>
      </c>
      <c r="AB101" s="120" t="str">
        <f t="shared" si="37"/>
        <v/>
      </c>
      <c r="AC101" s="57" t="str">
        <f t="shared" si="32"/>
        <v/>
      </c>
      <c r="AD101" s="57" t="str">
        <f t="shared" si="33"/>
        <v/>
      </c>
      <c r="AE101" s="57"/>
      <c r="AF101" s="57" t="str">
        <f t="shared" si="34"/>
        <v/>
      </c>
      <c r="AG101" s="63" t="e">
        <f t="shared" si="35"/>
        <v>#N/A</v>
      </c>
      <c r="AI101" s="64" t="str">
        <f t="shared" si="36"/>
        <v>　</v>
      </c>
    </row>
    <row r="102" spans="1:35" ht="37.5" customHeight="1" x14ac:dyDescent="0.15">
      <c r="A102" s="121">
        <v>65</v>
      </c>
      <c r="B102" s="65"/>
      <c r="C102" s="65"/>
      <c r="D102" s="65"/>
      <c r="E102" s="119"/>
      <c r="F102" s="65"/>
      <c r="G102" s="147"/>
      <c r="H102" s="148"/>
      <c r="I102" s="141"/>
      <c r="J102" s="142"/>
      <c r="K102" s="142"/>
      <c r="L102" s="142"/>
      <c r="M102" s="143"/>
      <c r="N102" s="66"/>
      <c r="R102" s="57" t="str">
        <f t="shared" si="25"/>
        <v/>
      </c>
      <c r="S102" s="58" t="str">
        <f t="shared" si="26"/>
        <v/>
      </c>
      <c r="T102" s="59" t="str">
        <f>IF($S102="","",VLOOKUP($S102,'(種目・作業用)'!$A$2:$D$11,2,FALSE))</f>
        <v/>
      </c>
      <c r="U102" s="59" t="str">
        <f>IF($S102="","",VLOOKUP($S102,'(種目・作業用)'!$A$2:$D$11,3,FALSE))</f>
        <v/>
      </c>
      <c r="V102" s="59" t="str">
        <f>IF($S102="","",VLOOKUP($S102,'(種目・作業用)'!$A$2:$D$11,4,FALSE))</f>
        <v/>
      </c>
      <c r="W102" s="60" t="str">
        <f t="shared" si="27"/>
        <v/>
      </c>
      <c r="X102" s="57" t="str">
        <f t="shared" si="28"/>
        <v xml:space="preserve"> </v>
      </c>
      <c r="Y102" s="57" t="str">
        <f t="shared" si="29"/>
        <v/>
      </c>
      <c r="Z102" s="57" t="str">
        <f t="shared" si="30"/>
        <v/>
      </c>
      <c r="AA102" s="57" t="str">
        <f t="shared" si="31"/>
        <v/>
      </c>
      <c r="AB102" s="120" t="str">
        <f t="shared" si="37"/>
        <v/>
      </c>
      <c r="AC102" s="57" t="str">
        <f t="shared" si="32"/>
        <v/>
      </c>
      <c r="AD102" s="57" t="str">
        <f t="shared" si="33"/>
        <v/>
      </c>
      <c r="AE102" s="57"/>
      <c r="AF102" s="57" t="str">
        <f t="shared" si="34"/>
        <v/>
      </c>
      <c r="AG102" s="63" t="e">
        <f t="shared" si="35"/>
        <v>#N/A</v>
      </c>
      <c r="AI102" s="64" t="str">
        <f t="shared" si="36"/>
        <v>　</v>
      </c>
    </row>
    <row r="103" spans="1:35" ht="37.5" customHeight="1" x14ac:dyDescent="0.15">
      <c r="A103" s="121">
        <v>66</v>
      </c>
      <c r="B103" s="65"/>
      <c r="C103" s="65"/>
      <c r="D103" s="65"/>
      <c r="E103" s="119"/>
      <c r="F103" s="65"/>
      <c r="G103" s="147"/>
      <c r="H103" s="148"/>
      <c r="I103" s="141"/>
      <c r="J103" s="142"/>
      <c r="K103" s="142"/>
      <c r="L103" s="142"/>
      <c r="M103" s="143"/>
      <c r="N103" s="66"/>
      <c r="R103" s="57" t="str">
        <f t="shared" si="25"/>
        <v/>
      </c>
      <c r="S103" s="58" t="str">
        <f t="shared" si="26"/>
        <v/>
      </c>
      <c r="T103" s="59" t="str">
        <f>IF($S103="","",VLOOKUP($S103,'(種目・作業用)'!$A$2:$D$11,2,FALSE))</f>
        <v/>
      </c>
      <c r="U103" s="59" t="str">
        <f>IF($S103="","",VLOOKUP($S103,'(種目・作業用)'!$A$2:$D$11,3,FALSE))</f>
        <v/>
      </c>
      <c r="V103" s="59" t="str">
        <f>IF($S103="","",VLOOKUP($S103,'(種目・作業用)'!$A$2:$D$11,4,FALSE))</f>
        <v/>
      </c>
      <c r="W103" s="60" t="str">
        <f t="shared" si="27"/>
        <v/>
      </c>
      <c r="X103" s="57" t="str">
        <f t="shared" si="28"/>
        <v xml:space="preserve"> </v>
      </c>
      <c r="Y103" s="57" t="str">
        <f t="shared" si="29"/>
        <v/>
      </c>
      <c r="Z103" s="57" t="str">
        <f t="shared" si="30"/>
        <v/>
      </c>
      <c r="AA103" s="57" t="str">
        <f t="shared" si="31"/>
        <v/>
      </c>
      <c r="AB103" s="120" t="str">
        <f t="shared" si="37"/>
        <v/>
      </c>
      <c r="AC103" s="57" t="str">
        <f t="shared" si="32"/>
        <v/>
      </c>
      <c r="AD103" s="57" t="str">
        <f t="shared" si="33"/>
        <v/>
      </c>
      <c r="AE103" s="57"/>
      <c r="AF103" s="57" t="str">
        <f t="shared" si="34"/>
        <v/>
      </c>
      <c r="AG103" s="63" t="e">
        <f t="shared" si="35"/>
        <v>#N/A</v>
      </c>
      <c r="AI103" s="64" t="str">
        <f t="shared" si="36"/>
        <v>　</v>
      </c>
    </row>
    <row r="104" spans="1:35" ht="37.5" customHeight="1" x14ac:dyDescent="0.15">
      <c r="A104" s="121">
        <v>67</v>
      </c>
      <c r="B104" s="65"/>
      <c r="C104" s="65"/>
      <c r="D104" s="65"/>
      <c r="E104" s="119"/>
      <c r="F104" s="65"/>
      <c r="G104" s="147"/>
      <c r="H104" s="148"/>
      <c r="I104" s="141"/>
      <c r="J104" s="142"/>
      <c r="K104" s="142"/>
      <c r="L104" s="142"/>
      <c r="M104" s="143"/>
      <c r="N104" s="66"/>
      <c r="R104" s="57" t="str">
        <f t="shared" si="25"/>
        <v/>
      </c>
      <c r="S104" s="58" t="str">
        <f t="shared" si="26"/>
        <v/>
      </c>
      <c r="T104" s="59" t="str">
        <f>IF($S104="","",VLOOKUP($S104,'(種目・作業用)'!$A$2:$D$11,2,FALSE))</f>
        <v/>
      </c>
      <c r="U104" s="59" t="str">
        <f>IF($S104="","",VLOOKUP($S104,'(種目・作業用)'!$A$2:$D$11,3,FALSE))</f>
        <v/>
      </c>
      <c r="V104" s="59" t="str">
        <f>IF($S104="","",VLOOKUP($S104,'(種目・作業用)'!$A$2:$D$11,4,FALSE))</f>
        <v/>
      </c>
      <c r="W104" s="60" t="str">
        <f t="shared" si="27"/>
        <v/>
      </c>
      <c r="X104" s="57" t="str">
        <f t="shared" si="28"/>
        <v xml:space="preserve"> </v>
      </c>
      <c r="Y104" s="57" t="str">
        <f t="shared" si="29"/>
        <v/>
      </c>
      <c r="Z104" s="57" t="str">
        <f t="shared" si="30"/>
        <v/>
      </c>
      <c r="AA104" s="57" t="str">
        <f t="shared" si="31"/>
        <v/>
      </c>
      <c r="AB104" s="120" t="str">
        <f t="shared" si="37"/>
        <v/>
      </c>
      <c r="AC104" s="57" t="str">
        <f t="shared" si="32"/>
        <v/>
      </c>
      <c r="AD104" s="57" t="str">
        <f t="shared" si="33"/>
        <v/>
      </c>
      <c r="AE104" s="57"/>
      <c r="AF104" s="57" t="str">
        <f t="shared" si="34"/>
        <v/>
      </c>
      <c r="AG104" s="63" t="e">
        <f t="shared" si="35"/>
        <v>#N/A</v>
      </c>
      <c r="AI104" s="64" t="str">
        <f t="shared" si="36"/>
        <v>　</v>
      </c>
    </row>
    <row r="105" spans="1:35" ht="37.5" customHeight="1" x14ac:dyDescent="0.15">
      <c r="A105" s="121">
        <v>68</v>
      </c>
      <c r="B105" s="65"/>
      <c r="C105" s="65"/>
      <c r="D105" s="65"/>
      <c r="E105" s="119"/>
      <c r="F105" s="65"/>
      <c r="G105" s="147"/>
      <c r="H105" s="148"/>
      <c r="I105" s="141"/>
      <c r="J105" s="142"/>
      <c r="K105" s="142"/>
      <c r="L105" s="142"/>
      <c r="M105" s="143"/>
      <c r="N105" s="66"/>
      <c r="R105" s="57" t="str">
        <f t="shared" si="25"/>
        <v/>
      </c>
      <c r="S105" s="58" t="str">
        <f t="shared" si="26"/>
        <v/>
      </c>
      <c r="T105" s="59" t="str">
        <f>IF($S105="","",VLOOKUP($S105,'(種目・作業用)'!$A$2:$D$11,2,FALSE))</f>
        <v/>
      </c>
      <c r="U105" s="59" t="str">
        <f>IF($S105="","",VLOOKUP($S105,'(種目・作業用)'!$A$2:$D$11,3,FALSE))</f>
        <v/>
      </c>
      <c r="V105" s="59" t="str">
        <f>IF($S105="","",VLOOKUP($S105,'(種目・作業用)'!$A$2:$D$11,4,FALSE))</f>
        <v/>
      </c>
      <c r="W105" s="60" t="str">
        <f t="shared" si="27"/>
        <v/>
      </c>
      <c r="X105" s="57" t="str">
        <f t="shared" si="28"/>
        <v xml:space="preserve"> </v>
      </c>
      <c r="Y105" s="57" t="str">
        <f t="shared" si="29"/>
        <v/>
      </c>
      <c r="Z105" s="57" t="str">
        <f t="shared" si="30"/>
        <v/>
      </c>
      <c r="AA105" s="57" t="str">
        <f t="shared" si="31"/>
        <v/>
      </c>
      <c r="AB105" s="120" t="str">
        <f t="shared" si="37"/>
        <v/>
      </c>
      <c r="AC105" s="57" t="str">
        <f t="shared" si="32"/>
        <v/>
      </c>
      <c r="AD105" s="57" t="str">
        <f t="shared" si="33"/>
        <v/>
      </c>
      <c r="AE105" s="57"/>
      <c r="AF105" s="57" t="str">
        <f t="shared" si="34"/>
        <v/>
      </c>
      <c r="AG105" s="63" t="e">
        <f t="shared" si="35"/>
        <v>#N/A</v>
      </c>
      <c r="AI105" s="64" t="str">
        <f t="shared" si="36"/>
        <v>　</v>
      </c>
    </row>
    <row r="106" spans="1:35" ht="37.5" customHeight="1" x14ac:dyDescent="0.15">
      <c r="A106" s="121">
        <v>69</v>
      </c>
      <c r="B106" s="65"/>
      <c r="C106" s="65"/>
      <c r="D106" s="65"/>
      <c r="E106" s="119"/>
      <c r="F106" s="65"/>
      <c r="G106" s="147"/>
      <c r="H106" s="148"/>
      <c r="I106" s="141"/>
      <c r="J106" s="142"/>
      <c r="K106" s="142"/>
      <c r="L106" s="142"/>
      <c r="M106" s="143"/>
      <c r="N106" s="66"/>
      <c r="R106" s="57" t="str">
        <f t="shared" si="25"/>
        <v/>
      </c>
      <c r="S106" s="58" t="str">
        <f t="shared" si="26"/>
        <v/>
      </c>
      <c r="T106" s="59" t="str">
        <f>IF($S106="","",VLOOKUP($S106,'(種目・作業用)'!$A$2:$D$11,2,FALSE))</f>
        <v/>
      </c>
      <c r="U106" s="59" t="str">
        <f>IF($S106="","",VLOOKUP($S106,'(種目・作業用)'!$A$2:$D$11,3,FALSE))</f>
        <v/>
      </c>
      <c r="V106" s="59" t="str">
        <f>IF($S106="","",VLOOKUP($S106,'(種目・作業用)'!$A$2:$D$11,4,FALSE))</f>
        <v/>
      </c>
      <c r="W106" s="60" t="str">
        <f t="shared" si="27"/>
        <v/>
      </c>
      <c r="X106" s="57" t="str">
        <f t="shared" si="28"/>
        <v xml:space="preserve"> </v>
      </c>
      <c r="Y106" s="57" t="str">
        <f t="shared" si="29"/>
        <v/>
      </c>
      <c r="Z106" s="57" t="str">
        <f t="shared" si="30"/>
        <v/>
      </c>
      <c r="AA106" s="57" t="str">
        <f t="shared" si="31"/>
        <v/>
      </c>
      <c r="AB106" s="120" t="str">
        <f t="shared" si="37"/>
        <v/>
      </c>
      <c r="AC106" s="57" t="str">
        <f t="shared" si="32"/>
        <v/>
      </c>
      <c r="AD106" s="57" t="str">
        <f t="shared" si="33"/>
        <v/>
      </c>
      <c r="AE106" s="57"/>
      <c r="AF106" s="57" t="str">
        <f t="shared" si="34"/>
        <v/>
      </c>
      <c r="AG106" s="63" t="e">
        <f t="shared" si="35"/>
        <v>#N/A</v>
      </c>
      <c r="AI106" s="64" t="str">
        <f t="shared" si="36"/>
        <v>　</v>
      </c>
    </row>
    <row r="107" spans="1:35" ht="37.5" customHeight="1" x14ac:dyDescent="0.15">
      <c r="A107" s="121">
        <v>70</v>
      </c>
      <c r="B107" s="65"/>
      <c r="C107" s="65"/>
      <c r="D107" s="65"/>
      <c r="E107" s="119"/>
      <c r="F107" s="65"/>
      <c r="G107" s="147"/>
      <c r="H107" s="148"/>
      <c r="I107" s="141"/>
      <c r="J107" s="142"/>
      <c r="K107" s="142"/>
      <c r="L107" s="142"/>
      <c r="M107" s="143"/>
      <c r="N107" s="66"/>
      <c r="R107" s="57" t="str">
        <f t="shared" si="25"/>
        <v/>
      </c>
      <c r="S107" s="58" t="str">
        <f t="shared" si="26"/>
        <v/>
      </c>
      <c r="T107" s="59" t="str">
        <f>IF($S107="","",VLOOKUP($S107,'(種目・作業用)'!$A$2:$D$11,2,FALSE))</f>
        <v/>
      </c>
      <c r="U107" s="59" t="str">
        <f>IF($S107="","",VLOOKUP($S107,'(種目・作業用)'!$A$2:$D$11,3,FALSE))</f>
        <v/>
      </c>
      <c r="V107" s="59" t="str">
        <f>IF($S107="","",VLOOKUP($S107,'(種目・作業用)'!$A$2:$D$11,4,FALSE))</f>
        <v/>
      </c>
      <c r="W107" s="60" t="str">
        <f t="shared" si="27"/>
        <v/>
      </c>
      <c r="X107" s="57" t="str">
        <f t="shared" si="28"/>
        <v xml:space="preserve"> </v>
      </c>
      <c r="Y107" s="57" t="str">
        <f t="shared" si="29"/>
        <v/>
      </c>
      <c r="Z107" s="57" t="str">
        <f t="shared" si="30"/>
        <v/>
      </c>
      <c r="AA107" s="57" t="str">
        <f t="shared" si="31"/>
        <v/>
      </c>
      <c r="AB107" s="120" t="str">
        <f t="shared" si="37"/>
        <v/>
      </c>
      <c r="AC107" s="57" t="str">
        <f t="shared" si="32"/>
        <v/>
      </c>
      <c r="AD107" s="57" t="str">
        <f t="shared" si="33"/>
        <v/>
      </c>
      <c r="AE107" s="57"/>
      <c r="AF107" s="57" t="str">
        <f t="shared" si="34"/>
        <v/>
      </c>
      <c r="AG107" s="63" t="e">
        <f t="shared" si="35"/>
        <v>#N/A</v>
      </c>
      <c r="AI107" s="64" t="str">
        <f t="shared" si="36"/>
        <v>　</v>
      </c>
    </row>
    <row r="108" spans="1:35" ht="37.5" customHeight="1" x14ac:dyDescent="0.15">
      <c r="A108" s="121">
        <v>71</v>
      </c>
      <c r="B108" s="65"/>
      <c r="C108" s="65"/>
      <c r="D108" s="65"/>
      <c r="E108" s="119"/>
      <c r="F108" s="65"/>
      <c r="G108" s="147"/>
      <c r="H108" s="148"/>
      <c r="I108" s="141"/>
      <c r="J108" s="142"/>
      <c r="K108" s="142"/>
      <c r="L108" s="142"/>
      <c r="M108" s="143"/>
      <c r="N108" s="66"/>
      <c r="R108" s="57" t="str">
        <f t="shared" si="25"/>
        <v/>
      </c>
      <c r="S108" s="58" t="str">
        <f t="shared" si="26"/>
        <v/>
      </c>
      <c r="T108" s="59" t="str">
        <f>IF($S108="","",VLOOKUP($S108,'(種目・作業用)'!$A$2:$D$11,2,FALSE))</f>
        <v/>
      </c>
      <c r="U108" s="59" t="str">
        <f>IF($S108="","",VLOOKUP($S108,'(種目・作業用)'!$A$2:$D$11,3,FALSE))</f>
        <v/>
      </c>
      <c r="V108" s="59" t="str">
        <f>IF($S108="","",VLOOKUP($S108,'(種目・作業用)'!$A$2:$D$11,4,FALSE))</f>
        <v/>
      </c>
      <c r="W108" s="60" t="str">
        <f t="shared" si="27"/>
        <v/>
      </c>
      <c r="X108" s="57" t="str">
        <f t="shared" si="28"/>
        <v xml:space="preserve"> </v>
      </c>
      <c r="Y108" s="57" t="str">
        <f t="shared" si="29"/>
        <v/>
      </c>
      <c r="Z108" s="57" t="str">
        <f t="shared" si="30"/>
        <v/>
      </c>
      <c r="AA108" s="57" t="str">
        <f t="shared" si="31"/>
        <v/>
      </c>
      <c r="AB108" s="120" t="str">
        <f t="shared" si="37"/>
        <v/>
      </c>
      <c r="AC108" s="57" t="str">
        <f t="shared" si="32"/>
        <v/>
      </c>
      <c r="AD108" s="57" t="str">
        <f t="shared" si="33"/>
        <v/>
      </c>
      <c r="AE108" s="57"/>
      <c r="AF108" s="57" t="str">
        <f t="shared" si="34"/>
        <v/>
      </c>
      <c r="AG108" s="63" t="e">
        <f t="shared" si="35"/>
        <v>#N/A</v>
      </c>
      <c r="AI108" s="64" t="str">
        <f t="shared" si="36"/>
        <v>　</v>
      </c>
    </row>
    <row r="109" spans="1:35" ht="37.5" customHeight="1" x14ac:dyDescent="0.15">
      <c r="A109" s="121">
        <v>72</v>
      </c>
      <c r="B109" s="65"/>
      <c r="C109" s="65"/>
      <c r="D109" s="65"/>
      <c r="E109" s="119"/>
      <c r="F109" s="65"/>
      <c r="G109" s="147"/>
      <c r="H109" s="148"/>
      <c r="I109" s="141"/>
      <c r="J109" s="142"/>
      <c r="K109" s="142"/>
      <c r="L109" s="142"/>
      <c r="M109" s="143"/>
      <c r="N109" s="66"/>
      <c r="R109" s="57" t="str">
        <f t="shared" si="25"/>
        <v/>
      </c>
      <c r="S109" s="58" t="str">
        <f t="shared" si="26"/>
        <v/>
      </c>
      <c r="T109" s="59" t="str">
        <f>IF($S109="","",VLOOKUP($S109,'(種目・作業用)'!$A$2:$D$11,2,FALSE))</f>
        <v/>
      </c>
      <c r="U109" s="59" t="str">
        <f>IF($S109="","",VLOOKUP($S109,'(種目・作業用)'!$A$2:$D$11,3,FALSE))</f>
        <v/>
      </c>
      <c r="V109" s="59" t="str">
        <f>IF($S109="","",VLOOKUP($S109,'(種目・作業用)'!$A$2:$D$11,4,FALSE))</f>
        <v/>
      </c>
      <c r="W109" s="60" t="str">
        <f t="shared" si="27"/>
        <v/>
      </c>
      <c r="X109" s="57" t="str">
        <f t="shared" si="28"/>
        <v xml:space="preserve"> </v>
      </c>
      <c r="Y109" s="57" t="str">
        <f t="shared" si="29"/>
        <v/>
      </c>
      <c r="Z109" s="57" t="str">
        <f t="shared" si="30"/>
        <v/>
      </c>
      <c r="AA109" s="57" t="str">
        <f t="shared" si="31"/>
        <v/>
      </c>
      <c r="AB109" s="120" t="str">
        <f t="shared" si="37"/>
        <v/>
      </c>
      <c r="AC109" s="57" t="str">
        <f t="shared" si="32"/>
        <v/>
      </c>
      <c r="AD109" s="57" t="str">
        <f t="shared" si="33"/>
        <v/>
      </c>
      <c r="AE109" s="57"/>
      <c r="AF109" s="57" t="str">
        <f t="shared" si="34"/>
        <v/>
      </c>
      <c r="AG109" s="63" t="e">
        <f t="shared" si="35"/>
        <v>#N/A</v>
      </c>
      <c r="AI109" s="64" t="str">
        <f t="shared" si="36"/>
        <v>　</v>
      </c>
    </row>
    <row r="110" spans="1:35" ht="37.5" customHeight="1" x14ac:dyDescent="0.15">
      <c r="A110" s="121">
        <v>73</v>
      </c>
      <c r="B110" s="65"/>
      <c r="C110" s="65"/>
      <c r="D110" s="65"/>
      <c r="E110" s="119"/>
      <c r="F110" s="65"/>
      <c r="G110" s="147"/>
      <c r="H110" s="148"/>
      <c r="I110" s="141"/>
      <c r="J110" s="142"/>
      <c r="K110" s="142"/>
      <c r="L110" s="142"/>
      <c r="M110" s="143"/>
      <c r="N110" s="66"/>
      <c r="R110" s="57" t="str">
        <f t="shared" si="25"/>
        <v/>
      </c>
      <c r="S110" s="58" t="str">
        <f t="shared" si="26"/>
        <v/>
      </c>
      <c r="T110" s="59" t="str">
        <f>IF($S110="","",VLOOKUP($S110,'(種目・作業用)'!$A$2:$D$11,2,FALSE))</f>
        <v/>
      </c>
      <c r="U110" s="59" t="str">
        <f>IF($S110="","",VLOOKUP($S110,'(種目・作業用)'!$A$2:$D$11,3,FALSE))</f>
        <v/>
      </c>
      <c r="V110" s="59" t="str">
        <f>IF($S110="","",VLOOKUP($S110,'(種目・作業用)'!$A$2:$D$11,4,FALSE))</f>
        <v/>
      </c>
      <c r="W110" s="60" t="str">
        <f t="shared" si="27"/>
        <v/>
      </c>
      <c r="X110" s="57" t="str">
        <f t="shared" si="28"/>
        <v xml:space="preserve"> </v>
      </c>
      <c r="Y110" s="57" t="str">
        <f t="shared" si="29"/>
        <v/>
      </c>
      <c r="Z110" s="57" t="str">
        <f t="shared" si="30"/>
        <v/>
      </c>
      <c r="AA110" s="57" t="str">
        <f t="shared" si="31"/>
        <v/>
      </c>
      <c r="AB110" s="120" t="str">
        <f t="shared" si="37"/>
        <v/>
      </c>
      <c r="AC110" s="57" t="str">
        <f t="shared" si="32"/>
        <v/>
      </c>
      <c r="AD110" s="57" t="str">
        <f t="shared" si="33"/>
        <v/>
      </c>
      <c r="AE110" s="57"/>
      <c r="AF110" s="57" t="str">
        <f t="shared" si="34"/>
        <v/>
      </c>
      <c r="AG110" s="63" t="e">
        <f t="shared" si="35"/>
        <v>#N/A</v>
      </c>
      <c r="AI110" s="64" t="str">
        <f t="shared" si="36"/>
        <v>　</v>
      </c>
    </row>
    <row r="111" spans="1:35" ht="37.5" customHeight="1" x14ac:dyDescent="0.15">
      <c r="A111" s="121">
        <v>74</v>
      </c>
      <c r="B111" s="65"/>
      <c r="C111" s="65"/>
      <c r="D111" s="65"/>
      <c r="E111" s="119"/>
      <c r="F111" s="65"/>
      <c r="G111" s="147"/>
      <c r="H111" s="148"/>
      <c r="I111" s="141"/>
      <c r="J111" s="142"/>
      <c r="K111" s="142"/>
      <c r="L111" s="142"/>
      <c r="M111" s="143"/>
      <c r="N111" s="66"/>
      <c r="R111" s="57" t="str">
        <f t="shared" si="25"/>
        <v/>
      </c>
      <c r="S111" s="58" t="str">
        <f t="shared" si="26"/>
        <v/>
      </c>
      <c r="T111" s="59" t="str">
        <f>IF($S111="","",VLOOKUP($S111,'(種目・作業用)'!$A$2:$D$11,2,FALSE))</f>
        <v/>
      </c>
      <c r="U111" s="59" t="str">
        <f>IF($S111="","",VLOOKUP($S111,'(種目・作業用)'!$A$2:$D$11,3,FALSE))</f>
        <v/>
      </c>
      <c r="V111" s="59" t="str">
        <f>IF($S111="","",VLOOKUP($S111,'(種目・作業用)'!$A$2:$D$11,4,FALSE))</f>
        <v/>
      </c>
      <c r="W111" s="60" t="str">
        <f t="shared" si="27"/>
        <v/>
      </c>
      <c r="X111" s="57" t="str">
        <f t="shared" si="28"/>
        <v xml:space="preserve"> </v>
      </c>
      <c r="Y111" s="57" t="str">
        <f t="shared" si="29"/>
        <v/>
      </c>
      <c r="Z111" s="57" t="str">
        <f t="shared" si="30"/>
        <v/>
      </c>
      <c r="AA111" s="57" t="str">
        <f t="shared" si="31"/>
        <v/>
      </c>
      <c r="AB111" s="120" t="str">
        <f t="shared" si="37"/>
        <v/>
      </c>
      <c r="AC111" s="57" t="str">
        <f t="shared" si="32"/>
        <v/>
      </c>
      <c r="AD111" s="57" t="str">
        <f t="shared" si="33"/>
        <v/>
      </c>
      <c r="AE111" s="57"/>
      <c r="AF111" s="57" t="str">
        <f t="shared" si="34"/>
        <v/>
      </c>
      <c r="AG111" s="63" t="e">
        <f t="shared" si="35"/>
        <v>#N/A</v>
      </c>
      <c r="AI111" s="64" t="str">
        <f t="shared" si="36"/>
        <v>　</v>
      </c>
    </row>
    <row r="112" spans="1:35" ht="37.5" customHeight="1" x14ac:dyDescent="0.15">
      <c r="A112" s="122">
        <v>75</v>
      </c>
      <c r="B112" s="65"/>
      <c r="C112" s="65"/>
      <c r="D112" s="65"/>
      <c r="E112" s="119"/>
      <c r="F112" s="65"/>
      <c r="G112" s="147"/>
      <c r="H112" s="148"/>
      <c r="I112" s="202"/>
      <c r="J112" s="203"/>
      <c r="K112" s="203"/>
      <c r="L112" s="203"/>
      <c r="M112" s="204"/>
      <c r="N112" s="66"/>
      <c r="R112" s="57" t="str">
        <f t="shared" si="25"/>
        <v/>
      </c>
      <c r="S112" s="58" t="str">
        <f t="shared" si="26"/>
        <v/>
      </c>
      <c r="T112" s="59" t="str">
        <f>IF($S112="","",VLOOKUP($S112,'(種目・作業用)'!$A$2:$D$11,2,FALSE))</f>
        <v/>
      </c>
      <c r="U112" s="59" t="str">
        <f>IF($S112="","",VLOOKUP($S112,'(種目・作業用)'!$A$2:$D$11,3,FALSE))</f>
        <v/>
      </c>
      <c r="V112" s="59" t="str">
        <f>IF($S112="","",VLOOKUP($S112,'(種目・作業用)'!$A$2:$D$11,4,FALSE))</f>
        <v/>
      </c>
      <c r="W112" s="60" t="str">
        <f t="shared" si="27"/>
        <v/>
      </c>
      <c r="X112" s="57" t="str">
        <f t="shared" si="28"/>
        <v xml:space="preserve"> </v>
      </c>
      <c r="Y112" s="57" t="str">
        <f t="shared" si="29"/>
        <v/>
      </c>
      <c r="Z112" s="57" t="str">
        <f t="shared" si="30"/>
        <v/>
      </c>
      <c r="AA112" s="57" t="str">
        <f t="shared" si="31"/>
        <v/>
      </c>
      <c r="AB112" s="120" t="str">
        <f t="shared" si="37"/>
        <v/>
      </c>
      <c r="AC112" s="57" t="str">
        <f t="shared" si="32"/>
        <v/>
      </c>
      <c r="AD112" s="57" t="str">
        <f t="shared" si="33"/>
        <v/>
      </c>
      <c r="AE112" s="57"/>
      <c r="AF112" s="57" t="str">
        <f t="shared" si="34"/>
        <v/>
      </c>
      <c r="AG112" s="63" t="e">
        <f t="shared" si="35"/>
        <v>#N/A</v>
      </c>
      <c r="AI112" s="64" t="str">
        <f t="shared" si="36"/>
        <v>　</v>
      </c>
    </row>
    <row r="113" spans="1:35" ht="37.5" customHeight="1" x14ac:dyDescent="0.15">
      <c r="A113" s="72"/>
      <c r="B113" s="73"/>
      <c r="C113" s="73"/>
      <c r="D113" s="73"/>
      <c r="E113" s="73"/>
      <c r="F113" s="73"/>
      <c r="G113" s="125"/>
      <c r="H113" s="126" t="s">
        <v>1406</v>
      </c>
      <c r="I113" s="190">
        <f>I33</f>
        <v>0</v>
      </c>
      <c r="J113" s="190"/>
      <c r="K113" s="190"/>
      <c r="L113" s="190"/>
      <c r="M113" s="190"/>
      <c r="N113" s="137" t="s">
        <v>14</v>
      </c>
      <c r="S113" s="58"/>
      <c r="T113" s="59"/>
      <c r="U113" s="59"/>
      <c r="V113" s="59"/>
      <c r="W113" s="60"/>
      <c r="X113" s="57"/>
      <c r="AB113" s="107"/>
      <c r="AD113" s="57"/>
      <c r="AG113" s="63"/>
    </row>
    <row r="114" spans="1:35" ht="7.5" customHeight="1" x14ac:dyDescent="0.15">
      <c r="A114" s="45"/>
      <c r="B114" s="45"/>
      <c r="C114" s="45"/>
      <c r="D114" s="45"/>
      <c r="E114" s="45"/>
      <c r="F114" s="45"/>
      <c r="G114" s="135"/>
      <c r="H114" s="136"/>
      <c r="I114" s="136"/>
      <c r="J114" s="136"/>
      <c r="K114" s="136"/>
      <c r="L114" s="136"/>
      <c r="M114" s="136"/>
      <c r="N114" s="134"/>
      <c r="S114" s="58"/>
      <c r="T114" s="59"/>
      <c r="U114" s="59"/>
      <c r="V114" s="59"/>
      <c r="W114" s="60"/>
      <c r="X114" s="57"/>
      <c r="AB114" s="107"/>
      <c r="AD114" s="57"/>
      <c r="AG114" s="63"/>
    </row>
    <row r="115" spans="1:35" ht="22.5" customHeight="1" x14ac:dyDescent="0.15">
      <c r="A115" s="169" t="s">
        <v>1087</v>
      </c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S115" s="58"/>
      <c r="T115" s="59"/>
      <c r="U115" s="59"/>
      <c r="V115" s="59"/>
      <c r="W115" s="60"/>
      <c r="X115" s="57"/>
      <c r="AB115" s="107"/>
      <c r="AD115" s="57"/>
      <c r="AG115" s="63"/>
    </row>
    <row r="116" spans="1:35" ht="7.5" customHeight="1" x14ac:dyDescent="0.1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S116" s="58"/>
      <c r="T116" s="59"/>
      <c r="U116" s="59"/>
      <c r="V116" s="59"/>
      <c r="W116" s="60"/>
      <c r="X116" s="57"/>
      <c r="AB116" s="107"/>
      <c r="AD116" s="57"/>
      <c r="AG116" s="63"/>
    </row>
    <row r="117" spans="1:35" x14ac:dyDescent="0.15">
      <c r="A117" s="45"/>
      <c r="B117" s="45"/>
      <c r="C117" s="45" t="s">
        <v>15</v>
      </c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S117" s="58"/>
      <c r="T117" s="59"/>
      <c r="U117" s="59"/>
      <c r="V117" s="59"/>
      <c r="W117" s="60"/>
      <c r="X117" s="57"/>
      <c r="AB117" s="107"/>
      <c r="AD117" s="57"/>
      <c r="AG117" s="63"/>
    </row>
    <row r="118" spans="1:35" x14ac:dyDescent="0.1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S118" s="58"/>
      <c r="T118" s="59"/>
      <c r="U118" s="59"/>
      <c r="V118" s="59"/>
      <c r="W118" s="60"/>
      <c r="X118" s="57"/>
      <c r="AB118" s="107"/>
      <c r="AD118" s="57"/>
      <c r="AG118" s="63"/>
    </row>
    <row r="119" spans="1:35" x14ac:dyDescent="0.15">
      <c r="A119" s="45"/>
      <c r="B119" s="45"/>
      <c r="C119" s="199" t="str">
        <f>$C$39</f>
        <v>２０２６年　　月　　日</v>
      </c>
      <c r="D119" s="199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S119" s="58"/>
      <c r="T119" s="59"/>
      <c r="U119" s="59"/>
      <c r="V119" s="59"/>
      <c r="W119" s="60"/>
      <c r="X119" s="57"/>
      <c r="AB119" s="107"/>
      <c r="AD119" s="57"/>
      <c r="AG119" s="63"/>
    </row>
    <row r="120" spans="1:35" ht="22.5" customHeight="1" x14ac:dyDescent="0.15">
      <c r="A120" s="45"/>
      <c r="B120" s="45"/>
      <c r="C120" s="45"/>
      <c r="D120" s="45"/>
      <c r="E120" s="45"/>
      <c r="F120" s="200">
        <f>$F$40</f>
        <v>0</v>
      </c>
      <c r="G120" s="200"/>
      <c r="H120" s="201" t="s">
        <v>1427</v>
      </c>
      <c r="I120" s="201"/>
      <c r="J120" s="45"/>
      <c r="K120" s="45"/>
      <c r="L120" s="45"/>
      <c r="M120" s="45"/>
      <c r="N120" s="45"/>
      <c r="S120" s="58"/>
      <c r="T120" s="59"/>
      <c r="U120" s="59"/>
      <c r="V120" s="59"/>
      <c r="W120" s="60"/>
      <c r="X120" s="57"/>
      <c r="AB120" s="107"/>
      <c r="AD120" s="57"/>
      <c r="AG120" s="63"/>
    </row>
    <row r="121" spans="1:35" ht="22.5" customHeight="1" x14ac:dyDescent="0.15">
      <c r="A121" s="45"/>
      <c r="B121" s="45"/>
      <c r="C121" s="45"/>
      <c r="D121" s="45"/>
      <c r="E121" s="45"/>
      <c r="F121" s="45"/>
      <c r="G121" s="133" t="s">
        <v>17</v>
      </c>
      <c r="H121" s="169">
        <f>$H$41</f>
        <v>0</v>
      </c>
      <c r="I121" s="169"/>
      <c r="J121" s="169"/>
      <c r="K121" s="169"/>
      <c r="L121" s="169"/>
      <c r="M121" s="134" t="s">
        <v>14</v>
      </c>
      <c r="N121" s="45"/>
      <c r="S121" s="58"/>
      <c r="T121" s="59"/>
      <c r="U121" s="59"/>
      <c r="V121" s="59"/>
      <c r="W121" s="60"/>
      <c r="X121" s="57"/>
      <c r="AB121" s="107"/>
      <c r="AD121" s="57"/>
      <c r="AG121" s="63"/>
    </row>
    <row r="122" spans="1:35" ht="28.5" customHeight="1" x14ac:dyDescent="0.15">
      <c r="A122" s="149" t="str">
        <f>A2</f>
        <v>第３２回 西村山陸上競技選手権大会　参加申込一覧表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S122" s="58"/>
      <c r="T122" s="59"/>
      <c r="U122" s="59"/>
      <c r="V122" s="59"/>
      <c r="W122" s="60"/>
      <c r="X122" s="57"/>
      <c r="AB122" s="107"/>
      <c r="AD122" s="57"/>
      <c r="AG122" s="63"/>
    </row>
    <row r="123" spans="1:35" ht="7.5" customHeight="1" x14ac:dyDescent="0.1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S123" s="58"/>
      <c r="T123" s="59"/>
      <c r="U123" s="59"/>
      <c r="V123" s="59"/>
      <c r="W123" s="60"/>
      <c r="X123" s="57"/>
      <c r="AB123" s="107"/>
      <c r="AD123" s="57"/>
      <c r="AG123" s="63"/>
    </row>
    <row r="124" spans="1:35" ht="22.5" customHeight="1" x14ac:dyDescent="0.15">
      <c r="A124" s="151" t="s">
        <v>0</v>
      </c>
      <c r="B124" s="152"/>
      <c r="C124" s="207">
        <f>C4</f>
        <v>0</v>
      </c>
      <c r="D124" s="208"/>
      <c r="E124" s="208"/>
      <c r="F124" s="208"/>
      <c r="G124" s="208"/>
      <c r="H124" s="208"/>
      <c r="I124" s="151" t="s">
        <v>12</v>
      </c>
      <c r="J124" s="152"/>
      <c r="K124" s="152"/>
      <c r="L124" s="152"/>
      <c r="M124" s="176"/>
      <c r="N124" s="114"/>
      <c r="S124" s="58"/>
      <c r="T124" s="59"/>
      <c r="U124" s="59"/>
      <c r="V124" s="59"/>
      <c r="W124" s="60"/>
      <c r="X124" s="57"/>
      <c r="AB124" s="107"/>
      <c r="AD124" s="57"/>
      <c r="AG124" s="63"/>
    </row>
    <row r="125" spans="1:35" ht="22.5" customHeight="1" x14ac:dyDescent="0.15">
      <c r="A125" s="153" t="s">
        <v>1203</v>
      </c>
      <c r="B125" s="154"/>
      <c r="C125" s="205">
        <f>C5</f>
        <v>0</v>
      </c>
      <c r="D125" s="206"/>
      <c r="E125" s="206"/>
      <c r="F125" s="206"/>
      <c r="G125" s="206"/>
      <c r="H125" s="206"/>
      <c r="I125" s="153" t="s">
        <v>16</v>
      </c>
      <c r="J125" s="197"/>
      <c r="K125" s="197"/>
      <c r="L125" s="197"/>
      <c r="M125" s="179"/>
      <c r="N125" s="115"/>
      <c r="S125" s="58"/>
      <c r="T125" s="59"/>
      <c r="U125" s="59"/>
      <c r="V125" s="59"/>
      <c r="W125" s="60"/>
      <c r="X125" s="57"/>
      <c r="AB125" s="107"/>
      <c r="AD125" s="57"/>
      <c r="AG125" s="63"/>
    </row>
    <row r="126" spans="1:35" ht="17.25" customHeight="1" x14ac:dyDescent="0.15">
      <c r="A126" s="167"/>
      <c r="B126" s="155" t="s">
        <v>1</v>
      </c>
      <c r="C126" s="155" t="s">
        <v>2</v>
      </c>
      <c r="D126" s="155"/>
      <c r="E126" s="155" t="s">
        <v>3</v>
      </c>
      <c r="F126" s="155" t="s">
        <v>4</v>
      </c>
      <c r="G126" s="157" t="s">
        <v>1309</v>
      </c>
      <c r="H126" s="158"/>
      <c r="I126" s="161" t="s">
        <v>9</v>
      </c>
      <c r="J126" s="155"/>
      <c r="K126" s="155"/>
      <c r="L126" s="155"/>
      <c r="M126" s="155"/>
      <c r="N126" s="172" t="s">
        <v>6</v>
      </c>
      <c r="S126" s="58"/>
      <c r="T126" s="59"/>
      <c r="U126" s="59"/>
      <c r="V126" s="59"/>
      <c r="W126" s="60"/>
      <c r="X126" s="57"/>
      <c r="AB126" s="107"/>
      <c r="AD126" s="57"/>
      <c r="AG126" s="63"/>
    </row>
    <row r="127" spans="1:35" ht="17.25" customHeight="1" thickBot="1" x14ac:dyDescent="0.2">
      <c r="A127" s="168"/>
      <c r="B127" s="156"/>
      <c r="C127" s="52" t="s">
        <v>11</v>
      </c>
      <c r="D127" s="52" t="s">
        <v>10</v>
      </c>
      <c r="E127" s="156"/>
      <c r="F127" s="156"/>
      <c r="G127" s="159"/>
      <c r="H127" s="160"/>
      <c r="I127" s="156"/>
      <c r="J127" s="156"/>
      <c r="K127" s="156"/>
      <c r="L127" s="156"/>
      <c r="M127" s="156"/>
      <c r="N127" s="173"/>
      <c r="S127" s="58"/>
      <c r="T127" s="59"/>
      <c r="U127" s="59"/>
      <c r="V127" s="59"/>
      <c r="W127" s="60"/>
      <c r="X127" s="57"/>
      <c r="AB127" s="107"/>
      <c r="AD127" s="57"/>
      <c r="AG127" s="63"/>
    </row>
    <row r="128" spans="1:35" ht="37.5" customHeight="1" thickTop="1" x14ac:dyDescent="0.15">
      <c r="A128" s="118">
        <v>76</v>
      </c>
      <c r="B128" s="119"/>
      <c r="C128" s="119"/>
      <c r="D128" s="119"/>
      <c r="E128" s="119"/>
      <c r="F128" s="119"/>
      <c r="G128" s="174"/>
      <c r="H128" s="175"/>
      <c r="I128" s="164"/>
      <c r="J128" s="165"/>
      <c r="K128" s="165"/>
      <c r="L128" s="165"/>
      <c r="M128" s="166"/>
      <c r="N128" s="106"/>
      <c r="R128" s="57" t="str">
        <f t="shared" ref="R128:R152" si="38">IF(ISBLANK(B128),"",VLOOKUP(CONCATENATE($AB$5,F128),$R$203:$S$212,2,FALSE)+B128*100)</f>
        <v/>
      </c>
      <c r="S128" s="58" t="str">
        <f t="shared" ref="S128:S152" si="39">IF(ISBLANK(G128),"",G128)</f>
        <v/>
      </c>
      <c r="T128" s="59" t="str">
        <f>IF($S128="","",VLOOKUP($S128,'(種目・作業用)'!$A$2:$D$11,2,FALSE))</f>
        <v/>
      </c>
      <c r="U128" s="59" t="str">
        <f>IF($S128="","",VLOOKUP($S128,'(種目・作業用)'!$A$2:$D$11,3,FALSE))</f>
        <v/>
      </c>
      <c r="V128" s="59" t="str">
        <f>IF($S128="","",VLOOKUP($S128,'(種目・作業用)'!$A$2:$D$11,4,FALSE))</f>
        <v/>
      </c>
      <c r="W128" s="60" t="str">
        <f t="shared" ref="W128:W152" si="40">IF(I128="","",I128)</f>
        <v/>
      </c>
      <c r="X128" s="57" t="str">
        <f t="shared" si="28"/>
        <v xml:space="preserve"> </v>
      </c>
      <c r="Y128" s="57" t="str">
        <f t="shared" ref="Y128:Y152" si="41">IF(ISBLANK(B128),"",B128)</f>
        <v/>
      </c>
      <c r="Z128" s="57" t="str">
        <f t="shared" ref="Z128:Z152" si="42">IF(ISNUMBER(Y128),IF(ISBLANK(E128),AI128,CONCATENATE(AI128,"(",E128,")")),"")</f>
        <v/>
      </c>
      <c r="AA128" s="57" t="str">
        <f t="shared" ref="AA128:AA152" si="43">IF(ISNUMBER(Y128),D128,"")</f>
        <v/>
      </c>
      <c r="AB128" s="120" t="str">
        <f>IF(ISNUMBER(Y128),VLOOKUP(AG128,$AG$202:$AH$249,2,FALSE),"")</f>
        <v/>
      </c>
      <c r="AC128" s="57" t="str">
        <f t="shared" ref="AC128:AC152" si="44">IF(ISNUMBER(Y128),$AC$5,"")</f>
        <v/>
      </c>
      <c r="AD128" s="57" t="str">
        <f t="shared" ref="AD128:AD136" si="45">IF(ISBLANK(F128),"",IF(F128="男",1,2))</f>
        <v/>
      </c>
      <c r="AE128" s="57"/>
      <c r="AF128" s="57" t="str">
        <f t="shared" ref="AF128:AF152" si="46">IF(ISNUMBER(Y128),$AA$5,"")</f>
        <v/>
      </c>
      <c r="AG128" s="63" t="e">
        <f t="shared" ref="AG128:AG152" si="47">VLOOKUP($AA$5,$B$203:$D$551,2,FALSE)</f>
        <v>#N/A</v>
      </c>
      <c r="AI128" s="64" t="str">
        <f t="shared" ref="AI128:AI152" si="48">IF(LEN(C128)&gt;6,SUBSTITUTE(C128,"　",""),IF(LEN(C128)=6,C128,IF(LEN(C128)=5,CONCATENATE(C128,"　"),IF(LEN(C128)=4,CONCATENATE(SUBSTITUTE(C128,"　","　　"),"　"),CONCATENATE(SUBSTITUTE(C128,"　","　　　"),"　")))))</f>
        <v>　</v>
      </c>
    </row>
    <row r="129" spans="1:35" ht="37.5" customHeight="1" x14ac:dyDescent="0.15">
      <c r="A129" s="121">
        <v>77</v>
      </c>
      <c r="B129" s="65"/>
      <c r="C129" s="65"/>
      <c r="D129" s="65"/>
      <c r="E129" s="119"/>
      <c r="F129" s="65"/>
      <c r="G129" s="147"/>
      <c r="H129" s="148"/>
      <c r="I129" s="141"/>
      <c r="J129" s="142"/>
      <c r="K129" s="142"/>
      <c r="L129" s="142"/>
      <c r="M129" s="143"/>
      <c r="N129" s="66"/>
      <c r="R129" s="57" t="str">
        <f t="shared" si="38"/>
        <v/>
      </c>
      <c r="S129" s="58" t="str">
        <f t="shared" si="39"/>
        <v/>
      </c>
      <c r="T129" s="59" t="str">
        <f>IF($S129="","",VLOOKUP($S129,'(種目・作業用)'!$A$2:$D$11,2,FALSE))</f>
        <v/>
      </c>
      <c r="U129" s="59" t="str">
        <f>IF($S129="","",VLOOKUP($S129,'(種目・作業用)'!$A$2:$D$11,3,FALSE))</f>
        <v/>
      </c>
      <c r="V129" s="59" t="str">
        <f>IF($S129="","",VLOOKUP($S129,'(種目・作業用)'!$A$2:$D$11,4,FALSE))</f>
        <v/>
      </c>
      <c r="W129" s="60" t="str">
        <f t="shared" si="40"/>
        <v/>
      </c>
      <c r="X129" s="57" t="str">
        <f t="shared" si="28"/>
        <v xml:space="preserve"> </v>
      </c>
      <c r="Y129" s="57" t="str">
        <f t="shared" si="41"/>
        <v/>
      </c>
      <c r="Z129" s="57" t="str">
        <f t="shared" si="42"/>
        <v/>
      </c>
      <c r="AA129" s="57" t="str">
        <f t="shared" si="43"/>
        <v/>
      </c>
      <c r="AB129" s="120" t="str">
        <f t="shared" ref="AB129:AB152" si="49">IF(ISNUMBER(Y129),VLOOKUP(AG129,$AG$202:$AH$249,2,FALSE),"")</f>
        <v/>
      </c>
      <c r="AC129" s="57" t="str">
        <f t="shared" si="44"/>
        <v/>
      </c>
      <c r="AD129" s="57" t="str">
        <f t="shared" si="45"/>
        <v/>
      </c>
      <c r="AE129" s="57"/>
      <c r="AF129" s="57" t="str">
        <f t="shared" si="46"/>
        <v/>
      </c>
      <c r="AG129" s="63" t="e">
        <f t="shared" si="47"/>
        <v>#N/A</v>
      </c>
      <c r="AI129" s="64" t="str">
        <f t="shared" si="48"/>
        <v>　</v>
      </c>
    </row>
    <row r="130" spans="1:35" ht="37.5" customHeight="1" x14ac:dyDescent="0.15">
      <c r="A130" s="121">
        <v>78</v>
      </c>
      <c r="B130" s="65"/>
      <c r="C130" s="65"/>
      <c r="D130" s="65"/>
      <c r="E130" s="119"/>
      <c r="F130" s="65"/>
      <c r="G130" s="147"/>
      <c r="H130" s="148"/>
      <c r="I130" s="141"/>
      <c r="J130" s="142"/>
      <c r="K130" s="142"/>
      <c r="L130" s="142"/>
      <c r="M130" s="143"/>
      <c r="N130" s="66"/>
      <c r="R130" s="57" t="str">
        <f t="shared" si="38"/>
        <v/>
      </c>
      <c r="S130" s="58" t="str">
        <f t="shared" si="39"/>
        <v/>
      </c>
      <c r="T130" s="59" t="str">
        <f>IF($S130="","",VLOOKUP($S130,'(種目・作業用)'!$A$2:$D$11,2,FALSE))</f>
        <v/>
      </c>
      <c r="U130" s="59" t="str">
        <f>IF($S130="","",VLOOKUP($S130,'(種目・作業用)'!$A$2:$D$11,3,FALSE))</f>
        <v/>
      </c>
      <c r="V130" s="59" t="str">
        <f>IF($S130="","",VLOOKUP($S130,'(種目・作業用)'!$A$2:$D$11,4,FALSE))</f>
        <v/>
      </c>
      <c r="W130" s="60" t="str">
        <f t="shared" si="40"/>
        <v/>
      </c>
      <c r="X130" s="57" t="str">
        <f t="shared" si="28"/>
        <v xml:space="preserve"> </v>
      </c>
      <c r="Y130" s="57" t="str">
        <f t="shared" si="41"/>
        <v/>
      </c>
      <c r="Z130" s="57" t="str">
        <f t="shared" si="42"/>
        <v/>
      </c>
      <c r="AA130" s="57" t="str">
        <f t="shared" si="43"/>
        <v/>
      </c>
      <c r="AB130" s="120" t="str">
        <f t="shared" si="49"/>
        <v/>
      </c>
      <c r="AC130" s="57" t="str">
        <f t="shared" si="44"/>
        <v/>
      </c>
      <c r="AD130" s="57" t="str">
        <f t="shared" si="45"/>
        <v/>
      </c>
      <c r="AE130" s="57"/>
      <c r="AF130" s="57" t="str">
        <f t="shared" si="46"/>
        <v/>
      </c>
      <c r="AG130" s="63" t="e">
        <f t="shared" si="47"/>
        <v>#N/A</v>
      </c>
      <c r="AI130" s="64" t="str">
        <f t="shared" si="48"/>
        <v>　</v>
      </c>
    </row>
    <row r="131" spans="1:35" ht="37.5" customHeight="1" x14ac:dyDescent="0.15">
      <c r="A131" s="121">
        <v>79</v>
      </c>
      <c r="B131" s="65"/>
      <c r="C131" s="65"/>
      <c r="D131" s="65"/>
      <c r="E131" s="119"/>
      <c r="F131" s="65"/>
      <c r="G131" s="147"/>
      <c r="H131" s="148"/>
      <c r="I131" s="141"/>
      <c r="J131" s="142"/>
      <c r="K131" s="142"/>
      <c r="L131" s="142"/>
      <c r="M131" s="143"/>
      <c r="N131" s="66"/>
      <c r="R131" s="57" t="str">
        <f t="shared" si="38"/>
        <v/>
      </c>
      <c r="S131" s="58" t="str">
        <f t="shared" si="39"/>
        <v/>
      </c>
      <c r="T131" s="59" t="str">
        <f>IF($S131="","",VLOOKUP($S131,'(種目・作業用)'!$A$2:$D$11,2,FALSE))</f>
        <v/>
      </c>
      <c r="U131" s="59" t="str">
        <f>IF($S131="","",VLOOKUP($S131,'(種目・作業用)'!$A$2:$D$11,3,FALSE))</f>
        <v/>
      </c>
      <c r="V131" s="59" t="str">
        <f>IF($S131="","",VLOOKUP($S131,'(種目・作業用)'!$A$2:$D$11,4,FALSE))</f>
        <v/>
      </c>
      <c r="W131" s="60" t="str">
        <f t="shared" si="40"/>
        <v/>
      </c>
      <c r="X131" s="57" t="str">
        <f t="shared" si="28"/>
        <v xml:space="preserve"> </v>
      </c>
      <c r="Y131" s="57" t="str">
        <f t="shared" si="41"/>
        <v/>
      </c>
      <c r="Z131" s="57" t="str">
        <f t="shared" si="42"/>
        <v/>
      </c>
      <c r="AA131" s="57" t="str">
        <f t="shared" si="43"/>
        <v/>
      </c>
      <c r="AB131" s="120" t="str">
        <f t="shared" si="49"/>
        <v/>
      </c>
      <c r="AC131" s="57" t="str">
        <f t="shared" si="44"/>
        <v/>
      </c>
      <c r="AD131" s="57" t="str">
        <f t="shared" si="45"/>
        <v/>
      </c>
      <c r="AE131" s="57"/>
      <c r="AF131" s="57" t="str">
        <f t="shared" si="46"/>
        <v/>
      </c>
      <c r="AG131" s="63" t="e">
        <f t="shared" si="47"/>
        <v>#N/A</v>
      </c>
      <c r="AI131" s="64" t="str">
        <f t="shared" si="48"/>
        <v>　</v>
      </c>
    </row>
    <row r="132" spans="1:35" ht="37.5" customHeight="1" x14ac:dyDescent="0.15">
      <c r="A132" s="121">
        <v>80</v>
      </c>
      <c r="B132" s="65"/>
      <c r="C132" s="65"/>
      <c r="D132" s="65"/>
      <c r="E132" s="119"/>
      <c r="F132" s="65"/>
      <c r="G132" s="147"/>
      <c r="H132" s="148"/>
      <c r="I132" s="141"/>
      <c r="J132" s="142"/>
      <c r="K132" s="142"/>
      <c r="L132" s="142"/>
      <c r="M132" s="143"/>
      <c r="N132" s="66"/>
      <c r="R132" s="57" t="str">
        <f t="shared" si="38"/>
        <v/>
      </c>
      <c r="S132" s="58" t="str">
        <f t="shared" si="39"/>
        <v/>
      </c>
      <c r="T132" s="59" t="str">
        <f>IF($S132="","",VLOOKUP($S132,'(種目・作業用)'!$A$2:$D$11,2,FALSE))</f>
        <v/>
      </c>
      <c r="U132" s="59" t="str">
        <f>IF($S132="","",VLOOKUP($S132,'(種目・作業用)'!$A$2:$D$11,3,FALSE))</f>
        <v/>
      </c>
      <c r="V132" s="59" t="str">
        <f>IF($S132="","",VLOOKUP($S132,'(種目・作業用)'!$A$2:$D$11,4,FALSE))</f>
        <v/>
      </c>
      <c r="W132" s="60" t="str">
        <f t="shared" si="40"/>
        <v/>
      </c>
      <c r="X132" s="57" t="str">
        <f t="shared" si="28"/>
        <v xml:space="preserve"> </v>
      </c>
      <c r="Y132" s="57" t="str">
        <f t="shared" si="41"/>
        <v/>
      </c>
      <c r="Z132" s="57" t="str">
        <f t="shared" si="42"/>
        <v/>
      </c>
      <c r="AA132" s="57" t="str">
        <f t="shared" si="43"/>
        <v/>
      </c>
      <c r="AB132" s="120" t="str">
        <f t="shared" si="49"/>
        <v/>
      </c>
      <c r="AC132" s="57" t="str">
        <f t="shared" si="44"/>
        <v/>
      </c>
      <c r="AD132" s="57" t="str">
        <f t="shared" si="45"/>
        <v/>
      </c>
      <c r="AE132" s="57"/>
      <c r="AF132" s="57" t="str">
        <f t="shared" si="46"/>
        <v/>
      </c>
      <c r="AG132" s="63" t="e">
        <f t="shared" si="47"/>
        <v>#N/A</v>
      </c>
      <c r="AI132" s="64" t="str">
        <f t="shared" si="48"/>
        <v>　</v>
      </c>
    </row>
    <row r="133" spans="1:35" ht="37.5" customHeight="1" x14ac:dyDescent="0.15">
      <c r="A133" s="121">
        <v>81</v>
      </c>
      <c r="B133" s="65"/>
      <c r="C133" s="65"/>
      <c r="D133" s="65"/>
      <c r="E133" s="119"/>
      <c r="F133" s="65"/>
      <c r="G133" s="147"/>
      <c r="H133" s="148"/>
      <c r="I133" s="141"/>
      <c r="J133" s="142"/>
      <c r="K133" s="142"/>
      <c r="L133" s="142"/>
      <c r="M133" s="143"/>
      <c r="N133" s="66"/>
      <c r="R133" s="57" t="str">
        <f t="shared" si="38"/>
        <v/>
      </c>
      <c r="S133" s="58" t="str">
        <f t="shared" si="39"/>
        <v/>
      </c>
      <c r="T133" s="59" t="str">
        <f>IF($S133="","",VLOOKUP($S133,'(種目・作業用)'!$A$2:$D$11,2,FALSE))</f>
        <v/>
      </c>
      <c r="U133" s="59" t="str">
        <f>IF($S133="","",VLOOKUP($S133,'(種目・作業用)'!$A$2:$D$11,3,FALSE))</f>
        <v/>
      </c>
      <c r="V133" s="59" t="str">
        <f>IF($S133="","",VLOOKUP($S133,'(種目・作業用)'!$A$2:$D$11,4,FALSE))</f>
        <v/>
      </c>
      <c r="W133" s="60" t="str">
        <f t="shared" si="40"/>
        <v/>
      </c>
      <c r="X133" s="57" t="str">
        <f t="shared" si="28"/>
        <v xml:space="preserve"> </v>
      </c>
      <c r="Y133" s="57" t="str">
        <f t="shared" si="41"/>
        <v/>
      </c>
      <c r="Z133" s="57" t="str">
        <f t="shared" si="42"/>
        <v/>
      </c>
      <c r="AA133" s="57" t="str">
        <f t="shared" si="43"/>
        <v/>
      </c>
      <c r="AB133" s="120" t="str">
        <f t="shared" si="49"/>
        <v/>
      </c>
      <c r="AC133" s="57" t="str">
        <f t="shared" si="44"/>
        <v/>
      </c>
      <c r="AD133" s="57" t="str">
        <f t="shared" si="45"/>
        <v/>
      </c>
      <c r="AE133" s="57"/>
      <c r="AF133" s="57" t="str">
        <f t="shared" si="46"/>
        <v/>
      </c>
      <c r="AG133" s="63" t="e">
        <f t="shared" si="47"/>
        <v>#N/A</v>
      </c>
      <c r="AI133" s="64" t="str">
        <f t="shared" si="48"/>
        <v>　</v>
      </c>
    </row>
    <row r="134" spans="1:35" ht="37.5" customHeight="1" x14ac:dyDescent="0.15">
      <c r="A134" s="121">
        <v>82</v>
      </c>
      <c r="B134" s="65"/>
      <c r="C134" s="65"/>
      <c r="D134" s="65"/>
      <c r="E134" s="119"/>
      <c r="F134" s="65"/>
      <c r="G134" s="147"/>
      <c r="H134" s="148"/>
      <c r="I134" s="141"/>
      <c r="J134" s="142"/>
      <c r="K134" s="142"/>
      <c r="L134" s="142"/>
      <c r="M134" s="143"/>
      <c r="N134" s="66"/>
      <c r="R134" s="57" t="str">
        <f t="shared" si="38"/>
        <v/>
      </c>
      <c r="S134" s="58" t="str">
        <f t="shared" si="39"/>
        <v/>
      </c>
      <c r="T134" s="59" t="str">
        <f>IF($S134="","",VLOOKUP($S134,'(種目・作業用)'!$A$2:$D$11,2,FALSE))</f>
        <v/>
      </c>
      <c r="U134" s="59" t="str">
        <f>IF($S134="","",VLOOKUP($S134,'(種目・作業用)'!$A$2:$D$11,3,FALSE))</f>
        <v/>
      </c>
      <c r="V134" s="59" t="str">
        <f>IF($S134="","",VLOOKUP($S134,'(種目・作業用)'!$A$2:$D$11,4,FALSE))</f>
        <v/>
      </c>
      <c r="W134" s="60" t="str">
        <f t="shared" si="40"/>
        <v/>
      </c>
      <c r="X134" s="57" t="str">
        <f t="shared" si="28"/>
        <v xml:space="preserve"> </v>
      </c>
      <c r="Y134" s="57" t="str">
        <f t="shared" si="41"/>
        <v/>
      </c>
      <c r="Z134" s="57" t="str">
        <f t="shared" si="42"/>
        <v/>
      </c>
      <c r="AA134" s="57" t="str">
        <f t="shared" si="43"/>
        <v/>
      </c>
      <c r="AB134" s="120" t="str">
        <f t="shared" si="49"/>
        <v/>
      </c>
      <c r="AC134" s="57" t="str">
        <f t="shared" si="44"/>
        <v/>
      </c>
      <c r="AD134" s="57" t="str">
        <f t="shared" si="45"/>
        <v/>
      </c>
      <c r="AE134" s="57"/>
      <c r="AF134" s="57" t="str">
        <f t="shared" si="46"/>
        <v/>
      </c>
      <c r="AG134" s="63" t="e">
        <f t="shared" si="47"/>
        <v>#N/A</v>
      </c>
      <c r="AI134" s="64" t="str">
        <f t="shared" si="48"/>
        <v>　</v>
      </c>
    </row>
    <row r="135" spans="1:35" ht="37.5" customHeight="1" x14ac:dyDescent="0.15">
      <c r="A135" s="121">
        <v>83</v>
      </c>
      <c r="B135" s="65"/>
      <c r="C135" s="65"/>
      <c r="D135" s="65"/>
      <c r="E135" s="119"/>
      <c r="F135" s="65"/>
      <c r="G135" s="147"/>
      <c r="H135" s="148"/>
      <c r="I135" s="141"/>
      <c r="J135" s="142"/>
      <c r="K135" s="142"/>
      <c r="L135" s="142"/>
      <c r="M135" s="143"/>
      <c r="N135" s="66"/>
      <c r="R135" s="57" t="str">
        <f t="shared" si="38"/>
        <v/>
      </c>
      <c r="S135" s="58" t="str">
        <f t="shared" si="39"/>
        <v/>
      </c>
      <c r="T135" s="59" t="str">
        <f>IF($S135="","",VLOOKUP($S135,'(種目・作業用)'!$A$2:$D$11,2,FALSE))</f>
        <v/>
      </c>
      <c r="U135" s="59" t="str">
        <f>IF($S135="","",VLOOKUP($S135,'(種目・作業用)'!$A$2:$D$11,3,FALSE))</f>
        <v/>
      </c>
      <c r="V135" s="59" t="str">
        <f>IF($S135="","",VLOOKUP($S135,'(種目・作業用)'!$A$2:$D$11,4,FALSE))</f>
        <v/>
      </c>
      <c r="W135" s="60" t="str">
        <f t="shared" si="40"/>
        <v/>
      </c>
      <c r="X135" s="57" t="str">
        <f t="shared" si="28"/>
        <v xml:space="preserve"> </v>
      </c>
      <c r="Y135" s="57" t="str">
        <f t="shared" si="41"/>
        <v/>
      </c>
      <c r="Z135" s="57" t="str">
        <f t="shared" si="42"/>
        <v/>
      </c>
      <c r="AA135" s="57" t="str">
        <f t="shared" si="43"/>
        <v/>
      </c>
      <c r="AB135" s="120" t="str">
        <f t="shared" si="49"/>
        <v/>
      </c>
      <c r="AC135" s="57" t="str">
        <f t="shared" si="44"/>
        <v/>
      </c>
      <c r="AD135" s="57" t="str">
        <f t="shared" si="45"/>
        <v/>
      </c>
      <c r="AE135" s="57"/>
      <c r="AF135" s="57" t="str">
        <f t="shared" si="46"/>
        <v/>
      </c>
      <c r="AG135" s="63" t="e">
        <f t="shared" si="47"/>
        <v>#N/A</v>
      </c>
      <c r="AI135" s="64" t="str">
        <f t="shared" si="48"/>
        <v>　</v>
      </c>
    </row>
    <row r="136" spans="1:35" ht="37.5" customHeight="1" x14ac:dyDescent="0.15">
      <c r="A136" s="121">
        <v>84</v>
      </c>
      <c r="B136" s="65"/>
      <c r="C136" s="65"/>
      <c r="D136" s="65"/>
      <c r="E136" s="119"/>
      <c r="F136" s="65"/>
      <c r="G136" s="147"/>
      <c r="H136" s="148"/>
      <c r="I136" s="141"/>
      <c r="J136" s="142"/>
      <c r="K136" s="142"/>
      <c r="L136" s="142"/>
      <c r="M136" s="143"/>
      <c r="N136" s="66"/>
      <c r="R136" s="57" t="str">
        <f t="shared" si="38"/>
        <v/>
      </c>
      <c r="S136" s="58" t="str">
        <f t="shared" si="39"/>
        <v/>
      </c>
      <c r="T136" s="59" t="str">
        <f>IF($S136="","",VLOOKUP($S136,'(種目・作業用)'!$A$2:$D$11,2,FALSE))</f>
        <v/>
      </c>
      <c r="U136" s="59" t="str">
        <f>IF($S136="","",VLOOKUP($S136,'(種目・作業用)'!$A$2:$D$11,3,FALSE))</f>
        <v/>
      </c>
      <c r="V136" s="59" t="str">
        <f>IF($S136="","",VLOOKUP($S136,'(種目・作業用)'!$A$2:$D$11,4,FALSE))</f>
        <v/>
      </c>
      <c r="W136" s="60" t="str">
        <f t="shared" si="40"/>
        <v/>
      </c>
      <c r="X136" s="57" t="str">
        <f t="shared" si="28"/>
        <v xml:space="preserve"> </v>
      </c>
      <c r="Y136" s="57" t="str">
        <f t="shared" si="41"/>
        <v/>
      </c>
      <c r="Z136" s="57" t="str">
        <f t="shared" si="42"/>
        <v/>
      </c>
      <c r="AA136" s="57" t="str">
        <f t="shared" si="43"/>
        <v/>
      </c>
      <c r="AB136" s="120" t="str">
        <f t="shared" si="49"/>
        <v/>
      </c>
      <c r="AC136" s="57" t="str">
        <f t="shared" si="44"/>
        <v/>
      </c>
      <c r="AD136" s="57" t="str">
        <f t="shared" si="45"/>
        <v/>
      </c>
      <c r="AE136" s="57"/>
      <c r="AF136" s="57" t="str">
        <f t="shared" si="46"/>
        <v/>
      </c>
      <c r="AG136" s="63" t="e">
        <f t="shared" si="47"/>
        <v>#N/A</v>
      </c>
      <c r="AI136" s="64" t="str">
        <f t="shared" si="48"/>
        <v>　</v>
      </c>
    </row>
    <row r="137" spans="1:35" ht="37.5" customHeight="1" x14ac:dyDescent="0.15">
      <c r="A137" s="121">
        <v>85</v>
      </c>
      <c r="B137" s="65"/>
      <c r="C137" s="65"/>
      <c r="D137" s="65"/>
      <c r="E137" s="119"/>
      <c r="F137" s="65"/>
      <c r="G137" s="147"/>
      <c r="H137" s="148"/>
      <c r="I137" s="141"/>
      <c r="J137" s="142"/>
      <c r="K137" s="142"/>
      <c r="L137" s="142"/>
      <c r="M137" s="143"/>
      <c r="N137" s="66"/>
      <c r="R137" s="57" t="str">
        <f t="shared" si="38"/>
        <v/>
      </c>
      <c r="S137" s="58" t="str">
        <f t="shared" si="39"/>
        <v/>
      </c>
      <c r="T137" s="59" t="str">
        <f>IF($S137="","",VLOOKUP($S137,'(種目・作業用)'!$A$2:$D$11,2,FALSE))</f>
        <v/>
      </c>
      <c r="U137" s="59" t="str">
        <f>IF($S137="","",VLOOKUP($S137,'(種目・作業用)'!$A$2:$D$11,3,FALSE))</f>
        <v/>
      </c>
      <c r="V137" s="59" t="str">
        <f>IF($S137="","",VLOOKUP($S137,'(種目・作業用)'!$A$2:$D$11,4,FALSE))</f>
        <v/>
      </c>
      <c r="W137" s="60" t="str">
        <f t="shared" si="40"/>
        <v/>
      </c>
      <c r="X137" s="57" t="str">
        <f t="shared" ref="X137:X152" si="50">IF(W137="000",V137,CONCATENATE(V137," ",W137))</f>
        <v xml:space="preserve"> </v>
      </c>
      <c r="Y137" s="57" t="str">
        <f t="shared" si="41"/>
        <v/>
      </c>
      <c r="Z137" s="57" t="str">
        <f t="shared" si="42"/>
        <v/>
      </c>
      <c r="AA137" s="57" t="str">
        <f t="shared" si="43"/>
        <v/>
      </c>
      <c r="AB137" s="120" t="str">
        <f t="shared" si="49"/>
        <v/>
      </c>
      <c r="AC137" s="57" t="str">
        <f t="shared" si="44"/>
        <v/>
      </c>
      <c r="AD137" s="57" t="str">
        <f t="shared" ref="AD137:AD152" si="51">IF(ISBLANK(F137),"",IF(F137="男",1,2))</f>
        <v/>
      </c>
      <c r="AE137" s="57"/>
      <c r="AF137" s="57" t="str">
        <f t="shared" si="46"/>
        <v/>
      </c>
      <c r="AG137" s="63" t="e">
        <f t="shared" si="47"/>
        <v>#N/A</v>
      </c>
      <c r="AI137" s="64" t="str">
        <f t="shared" si="48"/>
        <v>　</v>
      </c>
    </row>
    <row r="138" spans="1:35" ht="37.5" customHeight="1" x14ac:dyDescent="0.15">
      <c r="A138" s="121">
        <v>86</v>
      </c>
      <c r="B138" s="65"/>
      <c r="C138" s="65"/>
      <c r="D138" s="65"/>
      <c r="E138" s="119"/>
      <c r="F138" s="65"/>
      <c r="G138" s="147"/>
      <c r="H138" s="148"/>
      <c r="I138" s="141"/>
      <c r="J138" s="142"/>
      <c r="K138" s="142"/>
      <c r="L138" s="142"/>
      <c r="M138" s="143"/>
      <c r="N138" s="66"/>
      <c r="R138" s="57" t="str">
        <f t="shared" si="38"/>
        <v/>
      </c>
      <c r="S138" s="58" t="str">
        <f t="shared" si="39"/>
        <v/>
      </c>
      <c r="T138" s="59" t="str">
        <f>IF($S138="","",VLOOKUP($S138,'(種目・作業用)'!$A$2:$D$11,2,FALSE))</f>
        <v/>
      </c>
      <c r="U138" s="59" t="str">
        <f>IF($S138="","",VLOOKUP($S138,'(種目・作業用)'!$A$2:$D$11,3,FALSE))</f>
        <v/>
      </c>
      <c r="V138" s="59" t="str">
        <f>IF($S138="","",VLOOKUP($S138,'(種目・作業用)'!$A$2:$D$11,4,FALSE))</f>
        <v/>
      </c>
      <c r="W138" s="60" t="str">
        <f t="shared" si="40"/>
        <v/>
      </c>
      <c r="X138" s="57" t="str">
        <f t="shared" si="50"/>
        <v xml:space="preserve"> </v>
      </c>
      <c r="Y138" s="57" t="str">
        <f t="shared" si="41"/>
        <v/>
      </c>
      <c r="Z138" s="57" t="str">
        <f t="shared" si="42"/>
        <v/>
      </c>
      <c r="AA138" s="57" t="str">
        <f t="shared" si="43"/>
        <v/>
      </c>
      <c r="AB138" s="120" t="str">
        <f t="shared" si="49"/>
        <v/>
      </c>
      <c r="AC138" s="57" t="str">
        <f t="shared" si="44"/>
        <v/>
      </c>
      <c r="AD138" s="57" t="str">
        <f t="shared" si="51"/>
        <v/>
      </c>
      <c r="AE138" s="57"/>
      <c r="AF138" s="57" t="str">
        <f t="shared" si="46"/>
        <v/>
      </c>
      <c r="AG138" s="63" t="e">
        <f t="shared" si="47"/>
        <v>#N/A</v>
      </c>
      <c r="AI138" s="64" t="str">
        <f t="shared" si="48"/>
        <v>　</v>
      </c>
    </row>
    <row r="139" spans="1:35" ht="37.5" customHeight="1" x14ac:dyDescent="0.15">
      <c r="A139" s="121">
        <v>87</v>
      </c>
      <c r="B139" s="65"/>
      <c r="C139" s="65"/>
      <c r="D139" s="65"/>
      <c r="E139" s="119"/>
      <c r="F139" s="65"/>
      <c r="G139" s="147"/>
      <c r="H139" s="148"/>
      <c r="I139" s="141"/>
      <c r="J139" s="142"/>
      <c r="K139" s="142"/>
      <c r="L139" s="142"/>
      <c r="M139" s="143"/>
      <c r="N139" s="66"/>
      <c r="R139" s="57" t="str">
        <f t="shared" si="38"/>
        <v/>
      </c>
      <c r="S139" s="58" t="str">
        <f t="shared" si="39"/>
        <v/>
      </c>
      <c r="T139" s="59" t="str">
        <f>IF($S139="","",VLOOKUP($S139,'(種目・作業用)'!$A$2:$D$11,2,FALSE))</f>
        <v/>
      </c>
      <c r="U139" s="59" t="str">
        <f>IF($S139="","",VLOOKUP($S139,'(種目・作業用)'!$A$2:$D$11,3,FALSE))</f>
        <v/>
      </c>
      <c r="V139" s="59" t="str">
        <f>IF($S139="","",VLOOKUP($S139,'(種目・作業用)'!$A$2:$D$11,4,FALSE))</f>
        <v/>
      </c>
      <c r="W139" s="60" t="str">
        <f t="shared" si="40"/>
        <v/>
      </c>
      <c r="X139" s="57" t="str">
        <f t="shared" si="50"/>
        <v xml:space="preserve"> </v>
      </c>
      <c r="Y139" s="57" t="str">
        <f t="shared" si="41"/>
        <v/>
      </c>
      <c r="Z139" s="57" t="str">
        <f t="shared" si="42"/>
        <v/>
      </c>
      <c r="AA139" s="57" t="str">
        <f t="shared" si="43"/>
        <v/>
      </c>
      <c r="AB139" s="120" t="str">
        <f t="shared" si="49"/>
        <v/>
      </c>
      <c r="AC139" s="57" t="str">
        <f t="shared" si="44"/>
        <v/>
      </c>
      <c r="AD139" s="57" t="str">
        <f t="shared" si="51"/>
        <v/>
      </c>
      <c r="AE139" s="57"/>
      <c r="AF139" s="57" t="str">
        <f t="shared" si="46"/>
        <v/>
      </c>
      <c r="AG139" s="63" t="e">
        <f t="shared" si="47"/>
        <v>#N/A</v>
      </c>
      <c r="AI139" s="64" t="str">
        <f t="shared" si="48"/>
        <v>　</v>
      </c>
    </row>
    <row r="140" spans="1:35" ht="37.5" customHeight="1" x14ac:dyDescent="0.15">
      <c r="A140" s="121">
        <v>88</v>
      </c>
      <c r="B140" s="65"/>
      <c r="C140" s="65"/>
      <c r="D140" s="65"/>
      <c r="E140" s="119"/>
      <c r="F140" s="65"/>
      <c r="G140" s="147"/>
      <c r="H140" s="148"/>
      <c r="I140" s="141"/>
      <c r="J140" s="142"/>
      <c r="K140" s="142"/>
      <c r="L140" s="142"/>
      <c r="M140" s="143"/>
      <c r="N140" s="66"/>
      <c r="R140" s="57" t="str">
        <f t="shared" si="38"/>
        <v/>
      </c>
      <c r="S140" s="58" t="str">
        <f t="shared" si="39"/>
        <v/>
      </c>
      <c r="T140" s="59" t="str">
        <f>IF($S140="","",VLOOKUP($S140,'(種目・作業用)'!$A$2:$D$11,2,FALSE))</f>
        <v/>
      </c>
      <c r="U140" s="59" t="str">
        <f>IF($S140="","",VLOOKUP($S140,'(種目・作業用)'!$A$2:$D$11,3,FALSE))</f>
        <v/>
      </c>
      <c r="V140" s="59" t="str">
        <f>IF($S140="","",VLOOKUP($S140,'(種目・作業用)'!$A$2:$D$11,4,FALSE))</f>
        <v/>
      </c>
      <c r="W140" s="60" t="str">
        <f t="shared" si="40"/>
        <v/>
      </c>
      <c r="X140" s="57" t="str">
        <f t="shared" si="50"/>
        <v xml:space="preserve"> </v>
      </c>
      <c r="Y140" s="57" t="str">
        <f t="shared" si="41"/>
        <v/>
      </c>
      <c r="Z140" s="57" t="str">
        <f t="shared" si="42"/>
        <v/>
      </c>
      <c r="AA140" s="57" t="str">
        <f t="shared" si="43"/>
        <v/>
      </c>
      <c r="AB140" s="120" t="str">
        <f t="shared" si="49"/>
        <v/>
      </c>
      <c r="AC140" s="57" t="str">
        <f t="shared" si="44"/>
        <v/>
      </c>
      <c r="AD140" s="57" t="str">
        <f t="shared" si="51"/>
        <v/>
      </c>
      <c r="AE140" s="57"/>
      <c r="AF140" s="57" t="str">
        <f t="shared" si="46"/>
        <v/>
      </c>
      <c r="AG140" s="63" t="e">
        <f t="shared" si="47"/>
        <v>#N/A</v>
      </c>
      <c r="AI140" s="64" t="str">
        <f t="shared" si="48"/>
        <v>　</v>
      </c>
    </row>
    <row r="141" spans="1:35" ht="37.5" customHeight="1" x14ac:dyDescent="0.15">
      <c r="A141" s="121">
        <v>89</v>
      </c>
      <c r="B141" s="65"/>
      <c r="C141" s="65"/>
      <c r="D141" s="65"/>
      <c r="E141" s="119"/>
      <c r="F141" s="65"/>
      <c r="G141" s="147"/>
      <c r="H141" s="148"/>
      <c r="I141" s="141"/>
      <c r="J141" s="142"/>
      <c r="K141" s="142"/>
      <c r="L141" s="142"/>
      <c r="M141" s="143"/>
      <c r="N141" s="66"/>
      <c r="R141" s="57" t="str">
        <f t="shared" si="38"/>
        <v/>
      </c>
      <c r="S141" s="58" t="str">
        <f t="shared" si="39"/>
        <v/>
      </c>
      <c r="T141" s="59" t="str">
        <f>IF($S141="","",VLOOKUP($S141,'(種目・作業用)'!$A$2:$D$11,2,FALSE))</f>
        <v/>
      </c>
      <c r="U141" s="59" t="str">
        <f>IF($S141="","",VLOOKUP($S141,'(種目・作業用)'!$A$2:$D$11,3,FALSE))</f>
        <v/>
      </c>
      <c r="V141" s="59" t="str">
        <f>IF($S141="","",VLOOKUP($S141,'(種目・作業用)'!$A$2:$D$11,4,FALSE))</f>
        <v/>
      </c>
      <c r="W141" s="60" t="str">
        <f t="shared" si="40"/>
        <v/>
      </c>
      <c r="X141" s="57" t="str">
        <f t="shared" si="50"/>
        <v xml:space="preserve"> </v>
      </c>
      <c r="Y141" s="57" t="str">
        <f t="shared" si="41"/>
        <v/>
      </c>
      <c r="Z141" s="57" t="str">
        <f t="shared" si="42"/>
        <v/>
      </c>
      <c r="AA141" s="57" t="str">
        <f t="shared" si="43"/>
        <v/>
      </c>
      <c r="AB141" s="120" t="str">
        <f t="shared" si="49"/>
        <v/>
      </c>
      <c r="AC141" s="57" t="str">
        <f t="shared" si="44"/>
        <v/>
      </c>
      <c r="AD141" s="57" t="str">
        <f t="shared" si="51"/>
        <v/>
      </c>
      <c r="AE141" s="57"/>
      <c r="AF141" s="57" t="str">
        <f t="shared" si="46"/>
        <v/>
      </c>
      <c r="AG141" s="63" t="e">
        <f t="shared" si="47"/>
        <v>#N/A</v>
      </c>
      <c r="AI141" s="64" t="str">
        <f t="shared" si="48"/>
        <v>　</v>
      </c>
    </row>
    <row r="142" spans="1:35" ht="37.5" customHeight="1" x14ac:dyDescent="0.15">
      <c r="A142" s="121">
        <v>90</v>
      </c>
      <c r="B142" s="65"/>
      <c r="C142" s="65"/>
      <c r="D142" s="65"/>
      <c r="E142" s="119"/>
      <c r="F142" s="65"/>
      <c r="G142" s="147"/>
      <c r="H142" s="148"/>
      <c r="I142" s="141"/>
      <c r="J142" s="142"/>
      <c r="K142" s="142"/>
      <c r="L142" s="142"/>
      <c r="M142" s="143"/>
      <c r="N142" s="66"/>
      <c r="R142" s="57" t="str">
        <f t="shared" si="38"/>
        <v/>
      </c>
      <c r="S142" s="58" t="str">
        <f t="shared" si="39"/>
        <v/>
      </c>
      <c r="T142" s="59" t="str">
        <f>IF($S142="","",VLOOKUP($S142,'(種目・作業用)'!$A$2:$D$11,2,FALSE))</f>
        <v/>
      </c>
      <c r="U142" s="59" t="str">
        <f>IF($S142="","",VLOOKUP($S142,'(種目・作業用)'!$A$2:$D$11,3,FALSE))</f>
        <v/>
      </c>
      <c r="V142" s="59" t="str">
        <f>IF($S142="","",VLOOKUP($S142,'(種目・作業用)'!$A$2:$D$11,4,FALSE))</f>
        <v/>
      </c>
      <c r="W142" s="60" t="str">
        <f t="shared" si="40"/>
        <v/>
      </c>
      <c r="X142" s="57" t="str">
        <f t="shared" si="50"/>
        <v xml:space="preserve"> </v>
      </c>
      <c r="Y142" s="57" t="str">
        <f t="shared" si="41"/>
        <v/>
      </c>
      <c r="Z142" s="57" t="str">
        <f t="shared" si="42"/>
        <v/>
      </c>
      <c r="AA142" s="57" t="str">
        <f t="shared" si="43"/>
        <v/>
      </c>
      <c r="AB142" s="120" t="str">
        <f t="shared" si="49"/>
        <v/>
      </c>
      <c r="AC142" s="57" t="str">
        <f t="shared" si="44"/>
        <v/>
      </c>
      <c r="AD142" s="57" t="str">
        <f t="shared" si="51"/>
        <v/>
      </c>
      <c r="AE142" s="57"/>
      <c r="AF142" s="57" t="str">
        <f t="shared" si="46"/>
        <v/>
      </c>
      <c r="AG142" s="63" t="e">
        <f t="shared" si="47"/>
        <v>#N/A</v>
      </c>
      <c r="AI142" s="64" t="str">
        <f t="shared" si="48"/>
        <v>　</v>
      </c>
    </row>
    <row r="143" spans="1:35" ht="37.5" customHeight="1" x14ac:dyDescent="0.15">
      <c r="A143" s="121">
        <v>91</v>
      </c>
      <c r="B143" s="65"/>
      <c r="C143" s="65"/>
      <c r="D143" s="65"/>
      <c r="E143" s="119"/>
      <c r="F143" s="65"/>
      <c r="G143" s="147"/>
      <c r="H143" s="148"/>
      <c r="I143" s="141"/>
      <c r="J143" s="142"/>
      <c r="K143" s="142"/>
      <c r="L143" s="142"/>
      <c r="M143" s="143"/>
      <c r="N143" s="66"/>
      <c r="R143" s="57" t="str">
        <f t="shared" si="38"/>
        <v/>
      </c>
      <c r="S143" s="58" t="str">
        <f t="shared" si="39"/>
        <v/>
      </c>
      <c r="T143" s="59" t="str">
        <f>IF($S143="","",VLOOKUP($S143,'(種目・作業用)'!$A$2:$D$11,2,FALSE))</f>
        <v/>
      </c>
      <c r="U143" s="59" t="str">
        <f>IF($S143="","",VLOOKUP($S143,'(種目・作業用)'!$A$2:$D$11,3,FALSE))</f>
        <v/>
      </c>
      <c r="V143" s="59" t="str">
        <f>IF($S143="","",VLOOKUP($S143,'(種目・作業用)'!$A$2:$D$11,4,FALSE))</f>
        <v/>
      </c>
      <c r="W143" s="60" t="str">
        <f t="shared" si="40"/>
        <v/>
      </c>
      <c r="X143" s="57" t="str">
        <f t="shared" si="50"/>
        <v xml:space="preserve"> </v>
      </c>
      <c r="Y143" s="57" t="str">
        <f t="shared" si="41"/>
        <v/>
      </c>
      <c r="Z143" s="57" t="str">
        <f t="shared" si="42"/>
        <v/>
      </c>
      <c r="AA143" s="57" t="str">
        <f t="shared" si="43"/>
        <v/>
      </c>
      <c r="AB143" s="120" t="str">
        <f t="shared" si="49"/>
        <v/>
      </c>
      <c r="AC143" s="57" t="str">
        <f t="shared" si="44"/>
        <v/>
      </c>
      <c r="AD143" s="57" t="str">
        <f t="shared" si="51"/>
        <v/>
      </c>
      <c r="AE143" s="57"/>
      <c r="AF143" s="57" t="str">
        <f t="shared" si="46"/>
        <v/>
      </c>
      <c r="AG143" s="63" t="e">
        <f t="shared" si="47"/>
        <v>#N/A</v>
      </c>
      <c r="AI143" s="64" t="str">
        <f t="shared" si="48"/>
        <v>　</v>
      </c>
    </row>
    <row r="144" spans="1:35" ht="37.5" customHeight="1" x14ac:dyDescent="0.15">
      <c r="A144" s="121">
        <v>92</v>
      </c>
      <c r="B144" s="65"/>
      <c r="C144" s="65"/>
      <c r="D144" s="65"/>
      <c r="E144" s="119"/>
      <c r="F144" s="65"/>
      <c r="G144" s="147"/>
      <c r="H144" s="148"/>
      <c r="I144" s="141"/>
      <c r="J144" s="142"/>
      <c r="K144" s="142"/>
      <c r="L144" s="142"/>
      <c r="M144" s="143"/>
      <c r="N144" s="66"/>
      <c r="R144" s="57" t="str">
        <f t="shared" si="38"/>
        <v/>
      </c>
      <c r="S144" s="58" t="str">
        <f t="shared" si="39"/>
        <v/>
      </c>
      <c r="T144" s="59" t="str">
        <f>IF($S144="","",VLOOKUP($S144,'(種目・作業用)'!$A$2:$D$11,2,FALSE))</f>
        <v/>
      </c>
      <c r="U144" s="59" t="str">
        <f>IF($S144="","",VLOOKUP($S144,'(種目・作業用)'!$A$2:$D$11,3,FALSE))</f>
        <v/>
      </c>
      <c r="V144" s="59" t="str">
        <f>IF($S144="","",VLOOKUP($S144,'(種目・作業用)'!$A$2:$D$11,4,FALSE))</f>
        <v/>
      </c>
      <c r="W144" s="60" t="str">
        <f t="shared" si="40"/>
        <v/>
      </c>
      <c r="X144" s="57" t="str">
        <f t="shared" si="50"/>
        <v xml:space="preserve"> </v>
      </c>
      <c r="Y144" s="57" t="str">
        <f t="shared" si="41"/>
        <v/>
      </c>
      <c r="Z144" s="57" t="str">
        <f t="shared" si="42"/>
        <v/>
      </c>
      <c r="AA144" s="57" t="str">
        <f t="shared" si="43"/>
        <v/>
      </c>
      <c r="AB144" s="120" t="str">
        <f t="shared" si="49"/>
        <v/>
      </c>
      <c r="AC144" s="57" t="str">
        <f t="shared" si="44"/>
        <v/>
      </c>
      <c r="AD144" s="57" t="str">
        <f t="shared" si="51"/>
        <v/>
      </c>
      <c r="AE144" s="57"/>
      <c r="AF144" s="57" t="str">
        <f t="shared" si="46"/>
        <v/>
      </c>
      <c r="AG144" s="63" t="e">
        <f t="shared" si="47"/>
        <v>#N/A</v>
      </c>
      <c r="AI144" s="64" t="str">
        <f t="shared" si="48"/>
        <v>　</v>
      </c>
    </row>
    <row r="145" spans="1:35" ht="37.5" customHeight="1" x14ac:dyDescent="0.15">
      <c r="A145" s="121">
        <v>93</v>
      </c>
      <c r="B145" s="65"/>
      <c r="C145" s="65"/>
      <c r="D145" s="65"/>
      <c r="E145" s="119"/>
      <c r="F145" s="65"/>
      <c r="G145" s="147"/>
      <c r="H145" s="148"/>
      <c r="I145" s="141"/>
      <c r="J145" s="142"/>
      <c r="K145" s="142"/>
      <c r="L145" s="142"/>
      <c r="M145" s="143"/>
      <c r="N145" s="66"/>
      <c r="R145" s="57" t="str">
        <f t="shared" si="38"/>
        <v/>
      </c>
      <c r="S145" s="58" t="str">
        <f t="shared" si="39"/>
        <v/>
      </c>
      <c r="T145" s="59" t="str">
        <f>IF($S145="","",VLOOKUP($S145,'(種目・作業用)'!$A$2:$D$11,2,FALSE))</f>
        <v/>
      </c>
      <c r="U145" s="59" t="str">
        <f>IF($S145="","",VLOOKUP($S145,'(種目・作業用)'!$A$2:$D$11,3,FALSE))</f>
        <v/>
      </c>
      <c r="V145" s="59" t="str">
        <f>IF($S145="","",VLOOKUP($S145,'(種目・作業用)'!$A$2:$D$11,4,FALSE))</f>
        <v/>
      </c>
      <c r="W145" s="60" t="str">
        <f t="shared" si="40"/>
        <v/>
      </c>
      <c r="X145" s="57" t="str">
        <f t="shared" si="50"/>
        <v xml:space="preserve"> </v>
      </c>
      <c r="Y145" s="57" t="str">
        <f t="shared" si="41"/>
        <v/>
      </c>
      <c r="Z145" s="57" t="str">
        <f t="shared" si="42"/>
        <v/>
      </c>
      <c r="AA145" s="57" t="str">
        <f t="shared" si="43"/>
        <v/>
      </c>
      <c r="AB145" s="120" t="str">
        <f t="shared" si="49"/>
        <v/>
      </c>
      <c r="AC145" s="57" t="str">
        <f t="shared" si="44"/>
        <v/>
      </c>
      <c r="AD145" s="57" t="str">
        <f t="shared" si="51"/>
        <v/>
      </c>
      <c r="AE145" s="57"/>
      <c r="AF145" s="57" t="str">
        <f t="shared" si="46"/>
        <v/>
      </c>
      <c r="AG145" s="63" t="e">
        <f t="shared" si="47"/>
        <v>#N/A</v>
      </c>
      <c r="AI145" s="64" t="str">
        <f t="shared" si="48"/>
        <v>　</v>
      </c>
    </row>
    <row r="146" spans="1:35" ht="37.5" customHeight="1" x14ac:dyDescent="0.15">
      <c r="A146" s="121">
        <v>94</v>
      </c>
      <c r="B146" s="65"/>
      <c r="C146" s="65"/>
      <c r="D146" s="65"/>
      <c r="E146" s="119"/>
      <c r="F146" s="65"/>
      <c r="G146" s="147"/>
      <c r="H146" s="148"/>
      <c r="I146" s="141"/>
      <c r="J146" s="142"/>
      <c r="K146" s="142"/>
      <c r="L146" s="142"/>
      <c r="M146" s="143"/>
      <c r="N146" s="66"/>
      <c r="R146" s="57" t="str">
        <f t="shared" si="38"/>
        <v/>
      </c>
      <c r="S146" s="58" t="str">
        <f t="shared" si="39"/>
        <v/>
      </c>
      <c r="T146" s="59" t="str">
        <f>IF($S146="","",VLOOKUP($S146,'(種目・作業用)'!$A$2:$D$11,2,FALSE))</f>
        <v/>
      </c>
      <c r="U146" s="59" t="str">
        <f>IF($S146="","",VLOOKUP($S146,'(種目・作業用)'!$A$2:$D$11,3,FALSE))</f>
        <v/>
      </c>
      <c r="V146" s="59" t="str">
        <f>IF($S146="","",VLOOKUP($S146,'(種目・作業用)'!$A$2:$D$11,4,FALSE))</f>
        <v/>
      </c>
      <c r="W146" s="60" t="str">
        <f t="shared" si="40"/>
        <v/>
      </c>
      <c r="X146" s="57" t="str">
        <f t="shared" si="50"/>
        <v xml:space="preserve"> </v>
      </c>
      <c r="Y146" s="57" t="str">
        <f t="shared" si="41"/>
        <v/>
      </c>
      <c r="Z146" s="57" t="str">
        <f t="shared" si="42"/>
        <v/>
      </c>
      <c r="AA146" s="57" t="str">
        <f t="shared" si="43"/>
        <v/>
      </c>
      <c r="AB146" s="120" t="str">
        <f t="shared" si="49"/>
        <v/>
      </c>
      <c r="AC146" s="57" t="str">
        <f t="shared" si="44"/>
        <v/>
      </c>
      <c r="AD146" s="57" t="str">
        <f t="shared" si="51"/>
        <v/>
      </c>
      <c r="AE146" s="57"/>
      <c r="AF146" s="57" t="str">
        <f t="shared" si="46"/>
        <v/>
      </c>
      <c r="AG146" s="63" t="e">
        <f t="shared" si="47"/>
        <v>#N/A</v>
      </c>
      <c r="AI146" s="64" t="str">
        <f t="shared" si="48"/>
        <v>　</v>
      </c>
    </row>
    <row r="147" spans="1:35" ht="37.5" customHeight="1" x14ac:dyDescent="0.15">
      <c r="A147" s="121">
        <v>95</v>
      </c>
      <c r="B147" s="65"/>
      <c r="C147" s="65"/>
      <c r="D147" s="65"/>
      <c r="E147" s="119"/>
      <c r="F147" s="65"/>
      <c r="G147" s="147"/>
      <c r="H147" s="148"/>
      <c r="I147" s="141"/>
      <c r="J147" s="142"/>
      <c r="K147" s="142"/>
      <c r="L147" s="142"/>
      <c r="M147" s="143"/>
      <c r="N147" s="66"/>
      <c r="R147" s="57" t="str">
        <f t="shared" si="38"/>
        <v/>
      </c>
      <c r="S147" s="58" t="str">
        <f t="shared" si="39"/>
        <v/>
      </c>
      <c r="T147" s="59" t="str">
        <f>IF($S147="","",VLOOKUP($S147,'(種目・作業用)'!$A$2:$D$11,2,FALSE))</f>
        <v/>
      </c>
      <c r="U147" s="59" t="str">
        <f>IF($S147="","",VLOOKUP($S147,'(種目・作業用)'!$A$2:$D$11,3,FALSE))</f>
        <v/>
      </c>
      <c r="V147" s="59" t="str">
        <f>IF($S147="","",VLOOKUP($S147,'(種目・作業用)'!$A$2:$D$11,4,FALSE))</f>
        <v/>
      </c>
      <c r="W147" s="60" t="str">
        <f t="shared" si="40"/>
        <v/>
      </c>
      <c r="X147" s="57" t="str">
        <f t="shared" si="50"/>
        <v xml:space="preserve"> </v>
      </c>
      <c r="Y147" s="57" t="str">
        <f t="shared" si="41"/>
        <v/>
      </c>
      <c r="Z147" s="57" t="str">
        <f t="shared" si="42"/>
        <v/>
      </c>
      <c r="AA147" s="57" t="str">
        <f t="shared" si="43"/>
        <v/>
      </c>
      <c r="AB147" s="120" t="str">
        <f t="shared" si="49"/>
        <v/>
      </c>
      <c r="AC147" s="57" t="str">
        <f t="shared" si="44"/>
        <v/>
      </c>
      <c r="AD147" s="57" t="str">
        <f t="shared" si="51"/>
        <v/>
      </c>
      <c r="AE147" s="57"/>
      <c r="AF147" s="57" t="str">
        <f t="shared" si="46"/>
        <v/>
      </c>
      <c r="AG147" s="63" t="e">
        <f t="shared" si="47"/>
        <v>#N/A</v>
      </c>
      <c r="AI147" s="64" t="str">
        <f t="shared" si="48"/>
        <v>　</v>
      </c>
    </row>
    <row r="148" spans="1:35" ht="37.5" customHeight="1" x14ac:dyDescent="0.15">
      <c r="A148" s="121">
        <v>96</v>
      </c>
      <c r="B148" s="65"/>
      <c r="C148" s="65"/>
      <c r="D148" s="65"/>
      <c r="E148" s="119"/>
      <c r="F148" s="65"/>
      <c r="G148" s="147"/>
      <c r="H148" s="148"/>
      <c r="I148" s="141"/>
      <c r="J148" s="142"/>
      <c r="K148" s="142"/>
      <c r="L148" s="142"/>
      <c r="M148" s="143"/>
      <c r="N148" s="66"/>
      <c r="R148" s="57" t="str">
        <f t="shared" si="38"/>
        <v/>
      </c>
      <c r="S148" s="58" t="str">
        <f t="shared" si="39"/>
        <v/>
      </c>
      <c r="T148" s="59" t="str">
        <f>IF($S148="","",VLOOKUP($S148,'(種目・作業用)'!$A$2:$D$11,2,FALSE))</f>
        <v/>
      </c>
      <c r="U148" s="59" t="str">
        <f>IF($S148="","",VLOOKUP($S148,'(種目・作業用)'!$A$2:$D$11,3,FALSE))</f>
        <v/>
      </c>
      <c r="V148" s="59" t="str">
        <f>IF($S148="","",VLOOKUP($S148,'(種目・作業用)'!$A$2:$D$11,4,FALSE))</f>
        <v/>
      </c>
      <c r="W148" s="60" t="str">
        <f t="shared" si="40"/>
        <v/>
      </c>
      <c r="X148" s="57" t="str">
        <f t="shared" si="50"/>
        <v xml:space="preserve"> </v>
      </c>
      <c r="Y148" s="57" t="str">
        <f t="shared" si="41"/>
        <v/>
      </c>
      <c r="Z148" s="57" t="str">
        <f t="shared" si="42"/>
        <v/>
      </c>
      <c r="AA148" s="57" t="str">
        <f t="shared" si="43"/>
        <v/>
      </c>
      <c r="AB148" s="120" t="str">
        <f t="shared" si="49"/>
        <v/>
      </c>
      <c r="AC148" s="57" t="str">
        <f t="shared" si="44"/>
        <v/>
      </c>
      <c r="AD148" s="57" t="str">
        <f t="shared" si="51"/>
        <v/>
      </c>
      <c r="AE148" s="57"/>
      <c r="AF148" s="57" t="str">
        <f t="shared" si="46"/>
        <v/>
      </c>
      <c r="AG148" s="63" t="e">
        <f t="shared" si="47"/>
        <v>#N/A</v>
      </c>
      <c r="AI148" s="64" t="str">
        <f t="shared" si="48"/>
        <v>　</v>
      </c>
    </row>
    <row r="149" spans="1:35" ht="37.5" customHeight="1" x14ac:dyDescent="0.15">
      <c r="A149" s="121">
        <v>97</v>
      </c>
      <c r="B149" s="65"/>
      <c r="C149" s="65"/>
      <c r="D149" s="65"/>
      <c r="E149" s="119"/>
      <c r="F149" s="65"/>
      <c r="G149" s="147"/>
      <c r="H149" s="148"/>
      <c r="I149" s="141"/>
      <c r="J149" s="142"/>
      <c r="K149" s="142"/>
      <c r="L149" s="142"/>
      <c r="M149" s="143"/>
      <c r="N149" s="66"/>
      <c r="R149" s="57" t="str">
        <f t="shared" si="38"/>
        <v/>
      </c>
      <c r="S149" s="58" t="str">
        <f t="shared" si="39"/>
        <v/>
      </c>
      <c r="T149" s="59" t="str">
        <f>IF($S149="","",VLOOKUP($S149,'(種目・作業用)'!$A$2:$D$11,2,FALSE))</f>
        <v/>
      </c>
      <c r="U149" s="59" t="str">
        <f>IF($S149="","",VLOOKUP($S149,'(種目・作業用)'!$A$2:$D$11,3,FALSE))</f>
        <v/>
      </c>
      <c r="V149" s="59" t="str">
        <f>IF($S149="","",VLOOKUP($S149,'(種目・作業用)'!$A$2:$D$11,4,FALSE))</f>
        <v/>
      </c>
      <c r="W149" s="60" t="str">
        <f t="shared" si="40"/>
        <v/>
      </c>
      <c r="X149" s="57" t="str">
        <f t="shared" si="50"/>
        <v xml:space="preserve"> </v>
      </c>
      <c r="Y149" s="57" t="str">
        <f t="shared" si="41"/>
        <v/>
      </c>
      <c r="Z149" s="57" t="str">
        <f t="shared" si="42"/>
        <v/>
      </c>
      <c r="AA149" s="57" t="str">
        <f t="shared" si="43"/>
        <v/>
      </c>
      <c r="AB149" s="120" t="str">
        <f t="shared" si="49"/>
        <v/>
      </c>
      <c r="AC149" s="57" t="str">
        <f t="shared" si="44"/>
        <v/>
      </c>
      <c r="AD149" s="57" t="str">
        <f t="shared" si="51"/>
        <v/>
      </c>
      <c r="AE149" s="57"/>
      <c r="AF149" s="57" t="str">
        <f t="shared" si="46"/>
        <v/>
      </c>
      <c r="AG149" s="63" t="e">
        <f t="shared" si="47"/>
        <v>#N/A</v>
      </c>
      <c r="AI149" s="64" t="str">
        <f t="shared" si="48"/>
        <v>　</v>
      </c>
    </row>
    <row r="150" spans="1:35" ht="37.5" customHeight="1" x14ac:dyDescent="0.15">
      <c r="A150" s="121">
        <v>98</v>
      </c>
      <c r="B150" s="65"/>
      <c r="C150" s="65"/>
      <c r="D150" s="65"/>
      <c r="E150" s="119"/>
      <c r="F150" s="65"/>
      <c r="G150" s="147"/>
      <c r="H150" s="148"/>
      <c r="I150" s="141"/>
      <c r="J150" s="142"/>
      <c r="K150" s="142"/>
      <c r="L150" s="142"/>
      <c r="M150" s="143"/>
      <c r="N150" s="66"/>
      <c r="R150" s="57" t="str">
        <f t="shared" si="38"/>
        <v/>
      </c>
      <c r="S150" s="58" t="str">
        <f t="shared" si="39"/>
        <v/>
      </c>
      <c r="T150" s="59" t="str">
        <f>IF($S150="","",VLOOKUP($S150,'(種目・作業用)'!$A$2:$D$11,2,FALSE))</f>
        <v/>
      </c>
      <c r="U150" s="59" t="str">
        <f>IF($S150="","",VLOOKUP($S150,'(種目・作業用)'!$A$2:$D$11,3,FALSE))</f>
        <v/>
      </c>
      <c r="V150" s="59" t="str">
        <f>IF($S150="","",VLOOKUP($S150,'(種目・作業用)'!$A$2:$D$11,4,FALSE))</f>
        <v/>
      </c>
      <c r="W150" s="60" t="str">
        <f t="shared" si="40"/>
        <v/>
      </c>
      <c r="X150" s="57" t="str">
        <f t="shared" si="50"/>
        <v xml:space="preserve"> </v>
      </c>
      <c r="Y150" s="57" t="str">
        <f t="shared" si="41"/>
        <v/>
      </c>
      <c r="Z150" s="57" t="str">
        <f t="shared" si="42"/>
        <v/>
      </c>
      <c r="AA150" s="57" t="str">
        <f t="shared" si="43"/>
        <v/>
      </c>
      <c r="AB150" s="120" t="str">
        <f t="shared" si="49"/>
        <v/>
      </c>
      <c r="AC150" s="57" t="str">
        <f t="shared" si="44"/>
        <v/>
      </c>
      <c r="AD150" s="57" t="str">
        <f t="shared" si="51"/>
        <v/>
      </c>
      <c r="AE150" s="57"/>
      <c r="AF150" s="57" t="str">
        <f t="shared" si="46"/>
        <v/>
      </c>
      <c r="AG150" s="63" t="e">
        <f t="shared" si="47"/>
        <v>#N/A</v>
      </c>
      <c r="AI150" s="64" t="str">
        <f t="shared" si="48"/>
        <v>　</v>
      </c>
    </row>
    <row r="151" spans="1:35" ht="37.5" customHeight="1" x14ac:dyDescent="0.15">
      <c r="A151" s="121">
        <v>99</v>
      </c>
      <c r="B151" s="65"/>
      <c r="C151" s="65"/>
      <c r="D151" s="65"/>
      <c r="E151" s="119"/>
      <c r="F151" s="65"/>
      <c r="G151" s="147"/>
      <c r="H151" s="148"/>
      <c r="I151" s="141"/>
      <c r="J151" s="142"/>
      <c r="K151" s="142"/>
      <c r="L151" s="142"/>
      <c r="M151" s="143"/>
      <c r="N151" s="66"/>
      <c r="R151" s="57" t="str">
        <f t="shared" si="38"/>
        <v/>
      </c>
      <c r="S151" s="58" t="str">
        <f t="shared" si="39"/>
        <v/>
      </c>
      <c r="T151" s="59" t="str">
        <f>IF($S151="","",VLOOKUP($S151,'(種目・作業用)'!$A$2:$D$11,2,FALSE))</f>
        <v/>
      </c>
      <c r="U151" s="59" t="str">
        <f>IF($S151="","",VLOOKUP($S151,'(種目・作業用)'!$A$2:$D$11,3,FALSE))</f>
        <v/>
      </c>
      <c r="V151" s="59" t="str">
        <f>IF($S151="","",VLOOKUP($S151,'(種目・作業用)'!$A$2:$D$11,4,FALSE))</f>
        <v/>
      </c>
      <c r="W151" s="60" t="str">
        <f t="shared" si="40"/>
        <v/>
      </c>
      <c r="X151" s="57" t="str">
        <f t="shared" si="50"/>
        <v xml:space="preserve"> </v>
      </c>
      <c r="Y151" s="57" t="str">
        <f t="shared" si="41"/>
        <v/>
      </c>
      <c r="Z151" s="57" t="str">
        <f t="shared" si="42"/>
        <v/>
      </c>
      <c r="AA151" s="57" t="str">
        <f t="shared" si="43"/>
        <v/>
      </c>
      <c r="AB151" s="120" t="str">
        <f t="shared" si="49"/>
        <v/>
      </c>
      <c r="AC151" s="57" t="str">
        <f t="shared" si="44"/>
        <v/>
      </c>
      <c r="AD151" s="57" t="str">
        <f t="shared" si="51"/>
        <v/>
      </c>
      <c r="AE151" s="57"/>
      <c r="AF151" s="57" t="str">
        <f t="shared" si="46"/>
        <v/>
      </c>
      <c r="AG151" s="63" t="e">
        <f t="shared" si="47"/>
        <v>#N/A</v>
      </c>
      <c r="AI151" s="64" t="str">
        <f t="shared" si="48"/>
        <v>　</v>
      </c>
    </row>
    <row r="152" spans="1:35" ht="37.5" customHeight="1" x14ac:dyDescent="0.15">
      <c r="A152" s="138">
        <v>100</v>
      </c>
      <c r="B152" s="65"/>
      <c r="C152" s="65"/>
      <c r="D152" s="65"/>
      <c r="E152" s="119"/>
      <c r="F152" s="65"/>
      <c r="G152" s="147"/>
      <c r="H152" s="148"/>
      <c r="I152" s="202"/>
      <c r="J152" s="203"/>
      <c r="K152" s="203"/>
      <c r="L152" s="203"/>
      <c r="M152" s="204"/>
      <c r="N152" s="66"/>
      <c r="R152" s="57" t="str">
        <f t="shared" si="38"/>
        <v/>
      </c>
      <c r="S152" s="58" t="str">
        <f t="shared" si="39"/>
        <v/>
      </c>
      <c r="T152" s="59" t="str">
        <f>IF($S152="","",VLOOKUP($S152,'(種目・作業用)'!$A$2:$D$11,2,FALSE))</f>
        <v/>
      </c>
      <c r="U152" s="59" t="str">
        <f>IF($S152="","",VLOOKUP($S152,'(種目・作業用)'!$A$2:$D$11,3,FALSE))</f>
        <v/>
      </c>
      <c r="V152" s="59" t="str">
        <f>IF($S152="","",VLOOKUP($S152,'(種目・作業用)'!$A$2:$D$11,4,FALSE))</f>
        <v/>
      </c>
      <c r="W152" s="60" t="str">
        <f t="shared" si="40"/>
        <v/>
      </c>
      <c r="X152" s="57" t="str">
        <f t="shared" si="50"/>
        <v xml:space="preserve"> </v>
      </c>
      <c r="Y152" s="57" t="str">
        <f t="shared" si="41"/>
        <v/>
      </c>
      <c r="Z152" s="57" t="str">
        <f t="shared" si="42"/>
        <v/>
      </c>
      <c r="AA152" s="57" t="str">
        <f t="shared" si="43"/>
        <v/>
      </c>
      <c r="AB152" s="120" t="str">
        <f t="shared" si="49"/>
        <v/>
      </c>
      <c r="AC152" s="57" t="str">
        <f t="shared" si="44"/>
        <v/>
      </c>
      <c r="AD152" s="57" t="str">
        <f t="shared" si="51"/>
        <v/>
      </c>
      <c r="AE152" s="57"/>
      <c r="AF152" s="57" t="str">
        <f t="shared" si="46"/>
        <v/>
      </c>
      <c r="AG152" s="63" t="e">
        <f t="shared" si="47"/>
        <v>#N/A</v>
      </c>
      <c r="AI152" s="64" t="str">
        <f t="shared" si="48"/>
        <v>　</v>
      </c>
    </row>
    <row r="153" spans="1:35" ht="37.5" customHeight="1" x14ac:dyDescent="0.15">
      <c r="A153" s="72"/>
      <c r="B153" s="73"/>
      <c r="C153" s="73"/>
      <c r="D153" s="73"/>
      <c r="E153" s="73"/>
      <c r="F153" s="73"/>
      <c r="G153" s="125"/>
      <c r="H153" s="126" t="s">
        <v>1406</v>
      </c>
      <c r="I153" s="190">
        <f>I33</f>
        <v>0</v>
      </c>
      <c r="J153" s="190"/>
      <c r="K153" s="190"/>
      <c r="L153" s="190"/>
      <c r="M153" s="190"/>
      <c r="N153" s="127" t="s">
        <v>14</v>
      </c>
      <c r="S153" s="58"/>
      <c r="T153" s="59"/>
      <c r="U153" s="59"/>
      <c r="V153" s="59"/>
      <c r="W153" s="60"/>
      <c r="X153" s="57"/>
    </row>
    <row r="154" spans="1:35" ht="7.5" customHeight="1" x14ac:dyDescent="0.15">
      <c r="A154" s="45"/>
      <c r="B154" s="45"/>
      <c r="C154" s="45"/>
      <c r="D154" s="45"/>
      <c r="E154" s="45"/>
      <c r="F154" s="45"/>
      <c r="G154" s="135"/>
      <c r="H154" s="136"/>
      <c r="I154" s="136"/>
      <c r="J154" s="136"/>
      <c r="K154" s="136"/>
      <c r="L154" s="136"/>
      <c r="M154" s="136"/>
      <c r="N154" s="134"/>
      <c r="S154" s="58"/>
      <c r="T154" s="59"/>
      <c r="U154" s="59"/>
      <c r="V154" s="59"/>
      <c r="W154" s="60"/>
      <c r="X154" s="57"/>
    </row>
    <row r="155" spans="1:35" ht="22.5" customHeight="1" x14ac:dyDescent="0.15">
      <c r="A155" s="169" t="s">
        <v>1087</v>
      </c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S155" s="58"/>
      <c r="T155" s="59"/>
      <c r="U155" s="59"/>
      <c r="V155" s="59"/>
      <c r="W155" s="60"/>
      <c r="X155" s="57"/>
    </row>
    <row r="156" spans="1:35" ht="7.5" customHeight="1" x14ac:dyDescent="0.1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S156" s="58"/>
      <c r="T156" s="59"/>
      <c r="U156" s="59"/>
      <c r="V156" s="59"/>
      <c r="W156" s="60"/>
      <c r="X156" s="57"/>
    </row>
    <row r="157" spans="1:35" x14ac:dyDescent="0.15">
      <c r="A157" s="45"/>
      <c r="B157" s="45"/>
      <c r="C157" s="45" t="s">
        <v>15</v>
      </c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S157" s="58"/>
      <c r="T157" s="59"/>
      <c r="U157" s="59"/>
      <c r="V157" s="59"/>
      <c r="W157" s="60"/>
      <c r="X157" s="57"/>
    </row>
    <row r="158" spans="1:35" x14ac:dyDescent="0.1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S158" s="58"/>
      <c r="T158" s="59"/>
      <c r="U158" s="59"/>
      <c r="V158" s="59"/>
      <c r="W158" s="60"/>
      <c r="X158" s="57"/>
    </row>
    <row r="159" spans="1:35" x14ac:dyDescent="0.15">
      <c r="A159" s="45"/>
      <c r="B159" s="45"/>
      <c r="C159" s="199" t="str">
        <f>$C$39</f>
        <v>２０２６年　　月　　日</v>
      </c>
      <c r="D159" s="199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S159" s="58"/>
      <c r="T159" s="59"/>
      <c r="U159" s="59"/>
      <c r="V159" s="59"/>
      <c r="W159" s="60"/>
      <c r="X159" s="57"/>
    </row>
    <row r="160" spans="1:35" ht="22.5" customHeight="1" x14ac:dyDescent="0.15">
      <c r="A160" s="45"/>
      <c r="B160" s="45"/>
      <c r="C160" s="45"/>
      <c r="D160" s="45"/>
      <c r="E160" s="45"/>
      <c r="F160" s="200">
        <f>$F$40</f>
        <v>0</v>
      </c>
      <c r="G160" s="200"/>
      <c r="H160" s="201" t="s">
        <v>1427</v>
      </c>
      <c r="I160" s="201"/>
      <c r="J160" s="45"/>
      <c r="K160" s="45"/>
      <c r="L160" s="45"/>
      <c r="M160" s="45"/>
      <c r="N160" s="45"/>
      <c r="S160" s="58"/>
      <c r="T160" s="59"/>
      <c r="U160" s="59"/>
      <c r="V160" s="59"/>
      <c r="W160" s="60"/>
      <c r="X160" s="57"/>
    </row>
    <row r="161" spans="1:24" ht="22.5" customHeight="1" x14ac:dyDescent="0.15">
      <c r="A161" s="45"/>
      <c r="B161" s="45"/>
      <c r="C161" s="45"/>
      <c r="D161" s="45"/>
      <c r="E161" s="45"/>
      <c r="F161" s="45"/>
      <c r="G161" s="133" t="s">
        <v>17</v>
      </c>
      <c r="H161" s="169">
        <f>$H$41</f>
        <v>0</v>
      </c>
      <c r="I161" s="169"/>
      <c r="J161" s="169"/>
      <c r="K161" s="169"/>
      <c r="L161" s="169"/>
      <c r="M161" s="134" t="s">
        <v>14</v>
      </c>
      <c r="N161" s="45"/>
      <c r="S161" s="58"/>
      <c r="T161" s="59"/>
      <c r="U161" s="59"/>
      <c r="V161" s="59"/>
      <c r="W161" s="60"/>
      <c r="X161" s="57"/>
    </row>
    <row r="162" spans="1:24" x14ac:dyDescent="0.1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S162" s="58"/>
      <c r="T162" s="59"/>
      <c r="U162" s="59"/>
      <c r="V162" s="59"/>
      <c r="W162" s="60"/>
      <c r="X162" s="57"/>
    </row>
    <row r="163" spans="1:24" x14ac:dyDescent="0.15">
      <c r="S163" s="58"/>
      <c r="T163" s="59"/>
      <c r="U163" s="59"/>
      <c r="V163" s="59"/>
      <c r="W163" s="60"/>
      <c r="X163" s="57"/>
    </row>
    <row r="164" spans="1:24" x14ac:dyDescent="0.15">
      <c r="S164" s="58"/>
      <c r="T164" s="59"/>
      <c r="U164" s="59"/>
      <c r="V164" s="59"/>
      <c r="W164" s="60"/>
      <c r="X164" s="57"/>
    </row>
    <row r="165" spans="1:24" x14ac:dyDescent="0.15">
      <c r="S165" s="58"/>
      <c r="T165" s="59"/>
      <c r="U165" s="59"/>
      <c r="V165" s="59"/>
      <c r="W165" s="60"/>
      <c r="X165" s="57"/>
    </row>
    <row r="166" spans="1:24" x14ac:dyDescent="0.15">
      <c r="S166" s="58"/>
      <c r="T166" s="59"/>
      <c r="U166" s="59"/>
      <c r="V166" s="59"/>
      <c r="W166" s="60"/>
      <c r="X166" s="57"/>
    </row>
    <row r="167" spans="1:24" x14ac:dyDescent="0.15">
      <c r="S167" s="58"/>
      <c r="T167" s="59"/>
      <c r="U167" s="59"/>
      <c r="V167" s="59"/>
      <c r="W167" s="60"/>
      <c r="X167" s="57"/>
    </row>
    <row r="168" spans="1:24" x14ac:dyDescent="0.15">
      <c r="S168" s="58"/>
      <c r="T168" s="59"/>
      <c r="U168" s="59"/>
      <c r="V168" s="59"/>
      <c r="W168" s="60"/>
      <c r="X168" s="57"/>
    </row>
    <row r="169" spans="1:24" x14ac:dyDescent="0.15">
      <c r="S169" s="58"/>
      <c r="T169" s="59"/>
      <c r="U169" s="59"/>
      <c r="V169" s="59"/>
      <c r="W169" s="60"/>
      <c r="X169" s="57"/>
    </row>
    <row r="170" spans="1:24" x14ac:dyDescent="0.15">
      <c r="S170" s="58"/>
      <c r="T170" s="59"/>
      <c r="U170" s="59"/>
      <c r="V170" s="59"/>
      <c r="W170" s="60"/>
      <c r="X170" s="57"/>
    </row>
    <row r="171" spans="1:24" x14ac:dyDescent="0.15">
      <c r="S171" s="58"/>
      <c r="T171" s="59"/>
      <c r="U171" s="59"/>
      <c r="V171" s="59"/>
      <c r="W171" s="60"/>
      <c r="X171" s="57"/>
    </row>
    <row r="172" spans="1:24" x14ac:dyDescent="0.15">
      <c r="S172" s="58"/>
      <c r="T172" s="59"/>
      <c r="U172" s="59"/>
      <c r="V172" s="59"/>
      <c r="W172" s="60"/>
      <c r="X172" s="57"/>
    </row>
    <row r="173" spans="1:24" x14ac:dyDescent="0.15">
      <c r="S173" s="58"/>
      <c r="T173" s="59"/>
      <c r="U173" s="59"/>
      <c r="V173" s="59"/>
      <c r="W173" s="60"/>
      <c r="X173" s="57"/>
    </row>
    <row r="174" spans="1:24" x14ac:dyDescent="0.15">
      <c r="S174" s="58"/>
      <c r="T174" s="59"/>
      <c r="U174" s="59"/>
      <c r="V174" s="59"/>
      <c r="W174" s="60"/>
      <c r="X174" s="57"/>
    </row>
    <row r="175" spans="1:24" x14ac:dyDescent="0.15">
      <c r="S175" s="58"/>
      <c r="T175" s="59"/>
      <c r="U175" s="59"/>
      <c r="V175" s="59"/>
      <c r="W175" s="60"/>
      <c r="X175" s="57"/>
    </row>
    <row r="176" spans="1:24" x14ac:dyDescent="0.15">
      <c r="S176" s="58"/>
      <c r="T176" s="59"/>
      <c r="U176" s="59"/>
      <c r="V176" s="59"/>
      <c r="W176" s="60"/>
      <c r="X176" s="57"/>
    </row>
    <row r="177" spans="2:24" x14ac:dyDescent="0.15">
      <c r="S177" s="58"/>
      <c r="T177" s="59"/>
      <c r="U177" s="59"/>
      <c r="V177" s="59"/>
      <c r="W177" s="60"/>
      <c r="X177" s="57"/>
    </row>
    <row r="178" spans="2:24" x14ac:dyDescent="0.15">
      <c r="S178" s="58"/>
      <c r="T178" s="59"/>
      <c r="U178" s="59"/>
      <c r="V178" s="59"/>
      <c r="W178" s="60"/>
      <c r="X178" s="57"/>
    </row>
    <row r="179" spans="2:24" x14ac:dyDescent="0.15">
      <c r="S179" s="58"/>
      <c r="T179" s="59"/>
      <c r="U179" s="59"/>
      <c r="V179" s="59"/>
      <c r="W179" s="60"/>
      <c r="X179" s="57"/>
    </row>
    <row r="180" spans="2:24" x14ac:dyDescent="0.15">
      <c r="S180" s="58"/>
      <c r="T180" s="59"/>
      <c r="U180" s="59"/>
      <c r="V180" s="59"/>
      <c r="W180" s="60"/>
      <c r="X180" s="57"/>
    </row>
    <row r="181" spans="2:24" x14ac:dyDescent="0.15">
      <c r="S181" s="58"/>
      <c r="T181" s="59"/>
      <c r="U181" s="59"/>
      <c r="V181" s="59"/>
      <c r="W181" s="60"/>
      <c r="X181" s="57"/>
    </row>
    <row r="182" spans="2:24" x14ac:dyDescent="0.15">
      <c r="S182" s="58"/>
      <c r="T182" s="59"/>
      <c r="U182" s="59"/>
      <c r="V182" s="59"/>
      <c r="W182" s="60"/>
      <c r="X182" s="57"/>
    </row>
    <row r="183" spans="2:24" x14ac:dyDescent="0.15">
      <c r="S183" s="58"/>
      <c r="T183" s="59"/>
      <c r="U183" s="59"/>
      <c r="V183" s="59"/>
      <c r="W183" s="60"/>
      <c r="X183" s="57"/>
    </row>
    <row r="184" spans="2:24" x14ac:dyDescent="0.15">
      <c r="S184" s="58"/>
      <c r="T184" s="59"/>
      <c r="U184" s="59"/>
      <c r="V184" s="59"/>
      <c r="W184" s="60"/>
      <c r="X184" s="57"/>
    </row>
    <row r="185" spans="2:24" x14ac:dyDescent="0.15">
      <c r="S185" s="58"/>
      <c r="T185" s="59"/>
      <c r="U185" s="59"/>
      <c r="V185" s="59"/>
      <c r="W185" s="60"/>
      <c r="X185" s="57"/>
    </row>
    <row r="186" spans="2:24" x14ac:dyDescent="0.15">
      <c r="S186" s="58"/>
      <c r="T186" s="59"/>
      <c r="U186" s="59"/>
      <c r="V186" s="59"/>
      <c r="W186" s="60"/>
      <c r="X186" s="57"/>
    </row>
    <row r="187" spans="2:24" x14ac:dyDescent="0.15">
      <c r="S187" s="58"/>
      <c r="T187" s="59"/>
      <c r="U187" s="59"/>
      <c r="V187" s="59"/>
      <c r="W187" s="60"/>
      <c r="X187" s="57"/>
    </row>
    <row r="188" spans="2:24" x14ac:dyDescent="0.15">
      <c r="S188" s="58"/>
      <c r="T188" s="59"/>
      <c r="U188" s="59"/>
      <c r="V188" s="59"/>
      <c r="W188" s="60"/>
      <c r="X188" s="57"/>
    </row>
    <row r="189" spans="2:24" x14ac:dyDescent="0.15">
      <c r="S189" s="58"/>
      <c r="T189" s="59"/>
      <c r="U189" s="59"/>
      <c r="V189" s="59"/>
      <c r="W189" s="60"/>
      <c r="X189" s="57"/>
    </row>
    <row r="190" spans="2:24" x14ac:dyDescent="0.15">
      <c r="S190" s="58"/>
      <c r="T190" s="59"/>
      <c r="U190" s="59"/>
      <c r="V190" s="59"/>
      <c r="W190" s="60"/>
      <c r="X190" s="57"/>
    </row>
    <row r="191" spans="2:24" x14ac:dyDescent="0.15">
      <c r="B191" s="15">
        <v>1</v>
      </c>
      <c r="C191" s="15" t="s">
        <v>1310</v>
      </c>
      <c r="D191" s="15" t="s">
        <v>508</v>
      </c>
    </row>
    <row r="192" spans="2:24" x14ac:dyDescent="0.15">
      <c r="B192" s="15">
        <v>2</v>
      </c>
      <c r="C192" s="15" t="s">
        <v>1311</v>
      </c>
      <c r="D192" s="15" t="s">
        <v>508</v>
      </c>
    </row>
    <row r="193" spans="2:34" x14ac:dyDescent="0.15">
      <c r="B193" s="15">
        <v>3</v>
      </c>
      <c r="C193" s="15" t="s">
        <v>1312</v>
      </c>
      <c r="D193" s="15" t="s">
        <v>508</v>
      </c>
    </row>
    <row r="194" spans="2:34" x14ac:dyDescent="0.15">
      <c r="B194" s="15">
        <v>4</v>
      </c>
      <c r="C194" s="15" t="s">
        <v>1313</v>
      </c>
      <c r="D194" s="15" t="s">
        <v>508</v>
      </c>
    </row>
    <row r="195" spans="2:34" x14ac:dyDescent="0.15">
      <c r="B195" s="15">
        <v>5</v>
      </c>
      <c r="C195" s="15" t="s">
        <v>1314</v>
      </c>
      <c r="D195" s="15" t="s">
        <v>508</v>
      </c>
    </row>
    <row r="196" spans="2:34" x14ac:dyDescent="0.15">
      <c r="B196" s="15">
        <v>6</v>
      </c>
      <c r="C196" s="15" t="s">
        <v>1315</v>
      </c>
      <c r="D196" s="15" t="s">
        <v>508</v>
      </c>
    </row>
    <row r="197" spans="2:34" x14ac:dyDescent="0.15">
      <c r="B197" s="15">
        <v>7</v>
      </c>
      <c r="C197" s="15" t="s">
        <v>1316</v>
      </c>
      <c r="D197" s="15" t="s">
        <v>508</v>
      </c>
    </row>
    <row r="198" spans="2:34" x14ac:dyDescent="0.15">
      <c r="B198" s="15">
        <v>8</v>
      </c>
      <c r="C198" s="15" t="s">
        <v>1317</v>
      </c>
      <c r="D198" s="15" t="s">
        <v>508</v>
      </c>
    </row>
    <row r="199" spans="2:34" x14ac:dyDescent="0.15">
      <c r="B199" s="15">
        <v>9</v>
      </c>
      <c r="C199" s="15" t="s">
        <v>1318</v>
      </c>
      <c r="D199" s="15" t="s">
        <v>508</v>
      </c>
    </row>
    <row r="200" spans="2:34" x14ac:dyDescent="0.15">
      <c r="B200" s="15">
        <v>10</v>
      </c>
      <c r="C200" s="15" t="s">
        <v>1319</v>
      </c>
      <c r="D200" s="15" t="s">
        <v>508</v>
      </c>
    </row>
    <row r="201" spans="2:34" x14ac:dyDescent="0.15">
      <c r="B201" s="15">
        <v>11</v>
      </c>
      <c r="C201" s="15" t="s">
        <v>1320</v>
      </c>
      <c r="D201" s="15" t="s">
        <v>508</v>
      </c>
    </row>
    <row r="202" spans="2:34" x14ac:dyDescent="0.15">
      <c r="B202" s="15">
        <v>12</v>
      </c>
      <c r="C202" s="15" t="s">
        <v>1321</v>
      </c>
      <c r="D202" s="15" t="s">
        <v>508</v>
      </c>
      <c r="E202" s="108" t="s">
        <v>3</v>
      </c>
      <c r="F202" s="108" t="s">
        <v>4</v>
      </c>
      <c r="H202" s="108" t="s">
        <v>5</v>
      </c>
      <c r="I202" s="108"/>
      <c r="J202" s="108"/>
      <c r="K202" s="108"/>
      <c r="L202" s="108"/>
      <c r="M202" s="108"/>
      <c r="N202" s="108"/>
      <c r="O202" s="108"/>
      <c r="P202" s="108"/>
      <c r="Q202" s="108"/>
      <c r="R202" s="108" t="s">
        <v>510</v>
      </c>
      <c r="S202" s="109"/>
      <c r="AB202" s="15" t="s">
        <v>505</v>
      </c>
      <c r="AG202" s="108" t="s">
        <v>868</v>
      </c>
      <c r="AH202" s="113" t="s">
        <v>1322</v>
      </c>
    </row>
    <row r="203" spans="2:34" x14ac:dyDescent="0.15">
      <c r="B203" s="15">
        <v>13</v>
      </c>
      <c r="C203" s="15" t="s">
        <v>1323</v>
      </c>
      <c r="D203" s="15" t="s">
        <v>508</v>
      </c>
      <c r="E203" s="111">
        <v>1</v>
      </c>
      <c r="F203" s="108" t="s">
        <v>7</v>
      </c>
      <c r="H203" s="108" t="s">
        <v>1324</v>
      </c>
      <c r="I203" s="108"/>
      <c r="J203" s="108"/>
      <c r="K203" s="108"/>
      <c r="L203" s="108"/>
      <c r="M203" s="108"/>
      <c r="N203" s="108"/>
      <c r="O203" s="108"/>
      <c r="P203" s="108"/>
      <c r="Q203" s="108"/>
      <c r="R203" s="108" t="s">
        <v>511</v>
      </c>
      <c r="S203" s="109">
        <v>100000000</v>
      </c>
      <c r="AB203" s="15" t="s">
        <v>506</v>
      </c>
      <c r="AG203" s="108" t="s">
        <v>873</v>
      </c>
      <c r="AH203" s="113" t="s">
        <v>858</v>
      </c>
    </row>
    <row r="204" spans="2:34" x14ac:dyDescent="0.15">
      <c r="B204" s="15">
        <v>14</v>
      </c>
      <c r="C204" s="15" t="s">
        <v>1325</v>
      </c>
      <c r="D204" s="15" t="s">
        <v>508</v>
      </c>
      <c r="E204" s="111">
        <v>2</v>
      </c>
      <c r="F204" s="108" t="s">
        <v>8</v>
      </c>
      <c r="H204" s="108" t="s">
        <v>1326</v>
      </c>
      <c r="I204" s="108"/>
      <c r="J204" s="108"/>
      <c r="K204" s="108"/>
      <c r="L204" s="108"/>
      <c r="M204" s="108"/>
      <c r="N204" s="108"/>
      <c r="O204" s="108"/>
      <c r="P204" s="108"/>
      <c r="Q204" s="108"/>
      <c r="R204" s="108" t="s">
        <v>512</v>
      </c>
      <c r="S204" s="109">
        <v>110000000</v>
      </c>
      <c r="AB204" s="15" t="s">
        <v>509</v>
      </c>
      <c r="AG204" s="108" t="s">
        <v>874</v>
      </c>
      <c r="AH204" s="113" t="s">
        <v>859</v>
      </c>
    </row>
    <row r="205" spans="2:34" x14ac:dyDescent="0.15">
      <c r="B205" s="15">
        <v>15</v>
      </c>
      <c r="C205" s="15" t="s">
        <v>1327</v>
      </c>
      <c r="D205" s="15" t="s">
        <v>508</v>
      </c>
      <c r="E205" s="111">
        <v>3</v>
      </c>
      <c r="F205" s="108"/>
      <c r="H205" s="108" t="s">
        <v>1328</v>
      </c>
      <c r="I205" s="108"/>
      <c r="J205" s="108"/>
      <c r="K205" s="108"/>
      <c r="L205" s="108"/>
      <c r="M205" s="108"/>
      <c r="N205" s="108"/>
      <c r="O205" s="108"/>
      <c r="P205" s="108"/>
      <c r="Q205" s="108"/>
      <c r="R205" s="108" t="s">
        <v>513</v>
      </c>
      <c r="S205" s="109">
        <v>120000000</v>
      </c>
      <c r="AB205" s="15" t="s">
        <v>507</v>
      </c>
      <c r="AG205" s="108" t="s">
        <v>875</v>
      </c>
      <c r="AH205" s="113" t="s">
        <v>860</v>
      </c>
    </row>
    <row r="206" spans="2:34" x14ac:dyDescent="0.15">
      <c r="B206" s="15">
        <v>16</v>
      </c>
      <c r="C206" s="15" t="s">
        <v>1329</v>
      </c>
      <c r="D206" s="15" t="s">
        <v>508</v>
      </c>
      <c r="E206" s="111">
        <v>4</v>
      </c>
      <c r="F206" s="108"/>
      <c r="H206" s="108" t="s">
        <v>1430</v>
      </c>
      <c r="I206" s="108"/>
      <c r="J206" s="108"/>
      <c r="K206" s="108"/>
      <c r="L206" s="108"/>
      <c r="M206" s="108"/>
      <c r="N206" s="108"/>
      <c r="O206" s="108"/>
      <c r="P206" s="108"/>
      <c r="Q206" s="108"/>
      <c r="R206" s="108" t="s">
        <v>514</v>
      </c>
      <c r="S206" s="109">
        <v>130000000</v>
      </c>
      <c r="AB206" s="15" t="s">
        <v>508</v>
      </c>
      <c r="AG206" s="108" t="s">
        <v>876</v>
      </c>
      <c r="AH206" s="113" t="s">
        <v>861</v>
      </c>
    </row>
    <row r="207" spans="2:34" x14ac:dyDescent="0.15">
      <c r="B207" s="15">
        <v>17</v>
      </c>
      <c r="C207" s="15" t="s">
        <v>1330</v>
      </c>
      <c r="D207" s="15" t="s">
        <v>508</v>
      </c>
      <c r="E207" s="111">
        <v>5</v>
      </c>
      <c r="F207" s="108"/>
      <c r="H207" s="108" t="s">
        <v>1331</v>
      </c>
      <c r="I207" s="108"/>
      <c r="J207" s="108"/>
      <c r="K207" s="108"/>
      <c r="L207" s="108"/>
      <c r="M207" s="108"/>
      <c r="N207" s="108"/>
      <c r="O207" s="108"/>
      <c r="P207" s="108"/>
      <c r="Q207" s="108"/>
      <c r="R207" s="108" t="s">
        <v>515</v>
      </c>
      <c r="S207" s="109">
        <v>140000000</v>
      </c>
      <c r="AG207" s="108" t="s">
        <v>877</v>
      </c>
      <c r="AH207" s="113" t="s">
        <v>862</v>
      </c>
    </row>
    <row r="208" spans="2:34" x14ac:dyDescent="0.15">
      <c r="B208" s="15">
        <v>18</v>
      </c>
      <c r="C208" s="15" t="s">
        <v>1332</v>
      </c>
      <c r="D208" s="15" t="s">
        <v>508</v>
      </c>
      <c r="E208" s="111">
        <v>6</v>
      </c>
      <c r="F208" s="108"/>
      <c r="H208" s="108" t="s">
        <v>1333</v>
      </c>
      <c r="I208" s="108"/>
      <c r="J208" s="108"/>
      <c r="K208" s="108"/>
      <c r="L208" s="108"/>
      <c r="M208" s="108"/>
      <c r="N208" s="108"/>
      <c r="O208" s="108"/>
      <c r="P208" s="108"/>
      <c r="Q208" s="108"/>
      <c r="R208" s="108" t="s">
        <v>516</v>
      </c>
      <c r="S208" s="109">
        <v>200000000</v>
      </c>
      <c r="AG208" s="108" t="s">
        <v>878</v>
      </c>
      <c r="AH208" s="113" t="s">
        <v>863</v>
      </c>
    </row>
    <row r="209" spans="2:34" x14ac:dyDescent="0.15">
      <c r="B209" s="15">
        <v>19</v>
      </c>
      <c r="C209" s="15" t="s">
        <v>1334</v>
      </c>
      <c r="D209" s="15" t="s">
        <v>508</v>
      </c>
      <c r="E209" s="111" t="s">
        <v>1335</v>
      </c>
      <c r="F209" s="108"/>
      <c r="H209" s="108" t="s">
        <v>1336</v>
      </c>
      <c r="I209" s="108"/>
      <c r="J209" s="108"/>
      <c r="K209" s="108"/>
      <c r="L209" s="108"/>
      <c r="M209" s="108"/>
      <c r="N209" s="108"/>
      <c r="O209" s="108"/>
      <c r="P209" s="108"/>
      <c r="Q209" s="108"/>
      <c r="R209" s="108" t="s">
        <v>517</v>
      </c>
      <c r="S209" s="109">
        <v>210000000</v>
      </c>
      <c r="AG209" s="108" t="s">
        <v>879</v>
      </c>
      <c r="AH209" s="113" t="s">
        <v>864</v>
      </c>
    </row>
    <row r="210" spans="2:34" x14ac:dyDescent="0.15">
      <c r="B210" s="15">
        <v>20</v>
      </c>
      <c r="C210" s="15" t="s">
        <v>1337</v>
      </c>
      <c r="D210" s="15" t="s">
        <v>508</v>
      </c>
      <c r="E210" s="111" t="s">
        <v>1338</v>
      </c>
      <c r="F210" s="108"/>
      <c r="H210" s="108" t="s">
        <v>1339</v>
      </c>
      <c r="I210" s="108"/>
      <c r="J210" s="108"/>
      <c r="K210" s="108"/>
      <c r="L210" s="108"/>
      <c r="M210" s="108"/>
      <c r="N210" s="108"/>
      <c r="O210" s="108"/>
      <c r="P210" s="108"/>
      <c r="Q210" s="108"/>
      <c r="R210" s="108" t="s">
        <v>518</v>
      </c>
      <c r="S210" s="109">
        <v>220000000</v>
      </c>
      <c r="AG210" s="108" t="s">
        <v>880</v>
      </c>
      <c r="AH210" s="113" t="s">
        <v>865</v>
      </c>
    </row>
    <row r="211" spans="2:34" x14ac:dyDescent="0.15">
      <c r="B211" s="15">
        <v>21</v>
      </c>
      <c r="C211" s="15" t="s">
        <v>1340</v>
      </c>
      <c r="D211" s="15" t="s">
        <v>508</v>
      </c>
      <c r="E211" s="111" t="s">
        <v>1341</v>
      </c>
      <c r="F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 t="s">
        <v>519</v>
      </c>
      <c r="S211" s="109">
        <v>230000000</v>
      </c>
      <c r="AG211" s="108" t="s">
        <v>881</v>
      </c>
      <c r="AH211" s="113">
        <v>10</v>
      </c>
    </row>
    <row r="212" spans="2:34" x14ac:dyDescent="0.15">
      <c r="E212" s="111" t="s">
        <v>1342</v>
      </c>
      <c r="F212" s="108"/>
      <c r="H212" s="108" t="s">
        <v>1343</v>
      </c>
      <c r="I212" s="108"/>
      <c r="J212" s="108"/>
      <c r="K212" s="108"/>
      <c r="L212" s="108"/>
      <c r="M212" s="108"/>
      <c r="N212" s="108"/>
      <c r="O212" s="108"/>
      <c r="P212" s="108"/>
      <c r="Q212" s="108"/>
      <c r="R212" s="108" t="s">
        <v>520</v>
      </c>
      <c r="S212" s="109">
        <v>240000000</v>
      </c>
      <c r="AG212" s="108" t="s">
        <v>882</v>
      </c>
      <c r="AH212" s="113">
        <v>11</v>
      </c>
    </row>
    <row r="213" spans="2:34" x14ac:dyDescent="0.15">
      <c r="B213" s="15">
        <v>1</v>
      </c>
      <c r="C213" s="15" t="s">
        <v>1344</v>
      </c>
      <c r="D213" s="15" t="s">
        <v>507</v>
      </c>
      <c r="E213" s="111" t="s">
        <v>1345</v>
      </c>
      <c r="F213" s="108"/>
      <c r="H213" s="108" t="s">
        <v>1346</v>
      </c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9"/>
      <c r="AG213" s="108" t="s">
        <v>883</v>
      </c>
      <c r="AH213" s="113">
        <v>12</v>
      </c>
    </row>
    <row r="214" spans="2:34" x14ac:dyDescent="0.15">
      <c r="B214" s="15">
        <v>2</v>
      </c>
      <c r="C214" s="15" t="s">
        <v>1347</v>
      </c>
      <c r="D214" s="15" t="s">
        <v>507</v>
      </c>
      <c r="E214" s="111"/>
      <c r="F214" s="108"/>
      <c r="H214" s="108" t="s">
        <v>1348</v>
      </c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9"/>
      <c r="AG214" s="108" t="s">
        <v>884</v>
      </c>
      <c r="AH214" s="113">
        <v>13</v>
      </c>
    </row>
    <row r="215" spans="2:34" x14ac:dyDescent="0.15">
      <c r="B215" s="15">
        <v>3</v>
      </c>
      <c r="C215" s="15" t="s">
        <v>1349</v>
      </c>
      <c r="D215" s="15" t="s">
        <v>507</v>
      </c>
      <c r="E215" s="111"/>
      <c r="F215" s="108"/>
      <c r="H215" s="108" t="s">
        <v>1350</v>
      </c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9"/>
      <c r="AG215" s="108" t="s">
        <v>869</v>
      </c>
      <c r="AH215" s="113">
        <v>14</v>
      </c>
    </row>
    <row r="216" spans="2:34" x14ac:dyDescent="0.15">
      <c r="B216" s="15">
        <v>4</v>
      </c>
      <c r="C216" s="15" t="s">
        <v>1351</v>
      </c>
      <c r="D216" s="15" t="s">
        <v>507</v>
      </c>
      <c r="E216" s="111"/>
      <c r="F216" s="108"/>
      <c r="H216" s="108" t="s">
        <v>1352</v>
      </c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9"/>
      <c r="AG216" s="108" t="s">
        <v>885</v>
      </c>
      <c r="AH216" s="113">
        <v>15</v>
      </c>
    </row>
    <row r="217" spans="2:34" x14ac:dyDescent="0.15">
      <c r="B217" s="15">
        <v>5</v>
      </c>
      <c r="C217" s="15" t="s">
        <v>1353</v>
      </c>
      <c r="D217" s="15" t="s">
        <v>507</v>
      </c>
      <c r="E217" s="111"/>
      <c r="F217" s="108"/>
      <c r="H217" s="108" t="s">
        <v>1354</v>
      </c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9"/>
      <c r="AG217" s="108" t="s">
        <v>886</v>
      </c>
      <c r="AH217" s="113">
        <v>16</v>
      </c>
    </row>
    <row r="218" spans="2:34" x14ac:dyDescent="0.15">
      <c r="B218" s="15">
        <v>6</v>
      </c>
      <c r="C218" s="15" t="s">
        <v>1355</v>
      </c>
      <c r="D218" s="15" t="s">
        <v>507</v>
      </c>
      <c r="E218" s="111"/>
      <c r="F218" s="108"/>
      <c r="H218" s="108" t="s">
        <v>1356</v>
      </c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9"/>
      <c r="AG218" s="108" t="s">
        <v>887</v>
      </c>
      <c r="AH218" s="113">
        <v>17</v>
      </c>
    </row>
    <row r="219" spans="2:34" x14ac:dyDescent="0.15">
      <c r="B219" s="15">
        <v>7</v>
      </c>
      <c r="C219" s="15" t="s">
        <v>1357</v>
      </c>
      <c r="D219" s="15" t="s">
        <v>507</v>
      </c>
      <c r="E219" s="111"/>
      <c r="F219" s="108"/>
      <c r="H219" s="108" t="s">
        <v>1358</v>
      </c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9"/>
      <c r="AG219" s="108" t="s">
        <v>888</v>
      </c>
      <c r="AH219" s="113">
        <v>18</v>
      </c>
    </row>
    <row r="220" spans="2:34" x14ac:dyDescent="0.15">
      <c r="E220" s="111"/>
      <c r="F220" s="108"/>
      <c r="H220" s="108" t="s">
        <v>1359</v>
      </c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9"/>
      <c r="AG220" s="108" t="s">
        <v>889</v>
      </c>
      <c r="AH220" s="113">
        <v>19</v>
      </c>
    </row>
    <row r="221" spans="2:34" x14ac:dyDescent="0.15">
      <c r="C221" s="15" t="s">
        <v>1360</v>
      </c>
      <c r="D221" s="15" t="s">
        <v>508</v>
      </c>
      <c r="E221" s="108"/>
      <c r="F221" s="108"/>
      <c r="H221" s="108" t="s">
        <v>1361</v>
      </c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9"/>
      <c r="AG221" s="108" t="s">
        <v>890</v>
      </c>
      <c r="AH221" s="113">
        <v>20</v>
      </c>
    </row>
    <row r="222" spans="2:34" x14ac:dyDescent="0.15">
      <c r="C222" s="15" t="s">
        <v>1362</v>
      </c>
      <c r="D222" s="15" t="s">
        <v>508</v>
      </c>
      <c r="E222" s="108"/>
      <c r="F222" s="108"/>
      <c r="H222" s="108" t="s">
        <v>1363</v>
      </c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9"/>
      <c r="AG222" s="108" t="s">
        <v>891</v>
      </c>
      <c r="AH222" s="113">
        <v>21</v>
      </c>
    </row>
    <row r="223" spans="2:34" x14ac:dyDescent="0.15">
      <c r="E223" s="108"/>
      <c r="F223" s="108"/>
      <c r="H223" s="108" t="s">
        <v>1364</v>
      </c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9"/>
      <c r="AG223" s="108" t="s">
        <v>892</v>
      </c>
      <c r="AH223" s="113">
        <v>22</v>
      </c>
    </row>
    <row r="224" spans="2:34" x14ac:dyDescent="0.15">
      <c r="C224" s="15" t="s">
        <v>1365</v>
      </c>
      <c r="D224" s="15" t="s">
        <v>505</v>
      </c>
      <c r="E224" s="108"/>
      <c r="F224" s="108"/>
      <c r="H224" s="108" t="s">
        <v>1366</v>
      </c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9"/>
      <c r="AG224" s="108" t="s">
        <v>893</v>
      </c>
      <c r="AH224" s="113">
        <v>23</v>
      </c>
    </row>
    <row r="225" spans="3:34" x14ac:dyDescent="0.15">
      <c r="C225" s="15" t="s">
        <v>1367</v>
      </c>
      <c r="D225" s="15" t="s">
        <v>505</v>
      </c>
      <c r="E225" s="108"/>
      <c r="F225" s="108"/>
      <c r="H225" s="108" t="s">
        <v>1368</v>
      </c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9"/>
      <c r="AG225" s="108" t="s">
        <v>894</v>
      </c>
      <c r="AH225" s="113">
        <v>24</v>
      </c>
    </row>
    <row r="226" spans="3:34" x14ac:dyDescent="0.15">
      <c r="E226" s="108"/>
      <c r="F226" s="108"/>
      <c r="H226" s="108" t="s">
        <v>1369</v>
      </c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9"/>
      <c r="AG226" s="108" t="s">
        <v>895</v>
      </c>
      <c r="AH226" s="113">
        <v>25</v>
      </c>
    </row>
    <row r="227" spans="3:34" x14ac:dyDescent="0.15">
      <c r="E227" s="108"/>
      <c r="F227" s="108"/>
      <c r="H227" s="108" t="s">
        <v>1370</v>
      </c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9"/>
      <c r="AG227" s="108" t="s">
        <v>896</v>
      </c>
      <c r="AH227" s="113">
        <v>26</v>
      </c>
    </row>
    <row r="228" spans="3:34" x14ac:dyDescent="0.15">
      <c r="C228" s="15" t="s">
        <v>920</v>
      </c>
      <c r="D228" s="15" t="s">
        <v>505</v>
      </c>
      <c r="E228" s="108"/>
      <c r="F228" s="108"/>
      <c r="H228" s="108" t="s">
        <v>1371</v>
      </c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9"/>
      <c r="AG228" s="108" t="s">
        <v>897</v>
      </c>
      <c r="AH228" s="113">
        <v>27</v>
      </c>
    </row>
    <row r="229" spans="3:34" x14ac:dyDescent="0.15">
      <c r="E229" s="108"/>
      <c r="F229" s="108"/>
      <c r="H229" s="108" t="s">
        <v>1372</v>
      </c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9"/>
      <c r="AG229" s="108" t="s">
        <v>898</v>
      </c>
      <c r="AH229" s="113">
        <v>28</v>
      </c>
    </row>
    <row r="230" spans="3:34" x14ac:dyDescent="0.15">
      <c r="E230" s="108"/>
      <c r="F230" s="108"/>
      <c r="H230" s="108" t="s">
        <v>1373</v>
      </c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9"/>
      <c r="AG230" s="108" t="s">
        <v>899</v>
      </c>
      <c r="AH230" s="113">
        <v>29</v>
      </c>
    </row>
    <row r="231" spans="3:34" x14ac:dyDescent="0.15">
      <c r="C231" s="15" t="s">
        <v>99</v>
      </c>
      <c r="D231" s="15" t="s">
        <v>509</v>
      </c>
      <c r="E231" s="108"/>
      <c r="F231" s="108"/>
      <c r="H231" s="108" t="s">
        <v>1374</v>
      </c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9"/>
      <c r="AG231" s="108" t="s">
        <v>870</v>
      </c>
      <c r="AH231" s="113">
        <v>30</v>
      </c>
    </row>
    <row r="232" spans="3:34" x14ac:dyDescent="0.15">
      <c r="C232" s="15" t="s">
        <v>102</v>
      </c>
      <c r="D232" s="15" t="s">
        <v>509</v>
      </c>
      <c r="E232" s="108"/>
      <c r="F232" s="108"/>
      <c r="H232" s="108" t="s">
        <v>1375</v>
      </c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9"/>
      <c r="AG232" s="108" t="s">
        <v>900</v>
      </c>
      <c r="AH232" s="113">
        <v>31</v>
      </c>
    </row>
    <row r="233" spans="3:34" x14ac:dyDescent="0.15">
      <c r="C233" s="15" t="s">
        <v>468</v>
      </c>
      <c r="D233" s="15" t="s">
        <v>509</v>
      </c>
      <c r="E233" s="108"/>
      <c r="F233" s="108"/>
      <c r="H233" s="108" t="s">
        <v>1376</v>
      </c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9"/>
      <c r="AG233" s="108" t="s">
        <v>901</v>
      </c>
      <c r="AH233" s="113">
        <v>32</v>
      </c>
    </row>
    <row r="234" spans="3:34" x14ac:dyDescent="0.15">
      <c r="C234" s="15" t="s">
        <v>471</v>
      </c>
      <c r="D234" s="15" t="s">
        <v>509</v>
      </c>
      <c r="H234" s="108" t="s">
        <v>1377</v>
      </c>
      <c r="AG234" s="108" t="s">
        <v>902</v>
      </c>
      <c r="AH234" s="113">
        <v>33</v>
      </c>
    </row>
    <row r="235" spans="3:34" x14ac:dyDescent="0.15">
      <c r="C235" s="15" t="s">
        <v>105</v>
      </c>
      <c r="D235" s="15" t="s">
        <v>509</v>
      </c>
      <c r="H235" s="108" t="s">
        <v>1378</v>
      </c>
      <c r="AG235" s="108" t="s">
        <v>903</v>
      </c>
      <c r="AH235" s="113">
        <v>34</v>
      </c>
    </row>
    <row r="236" spans="3:34" x14ac:dyDescent="0.15">
      <c r="C236" s="15" t="s">
        <v>108</v>
      </c>
      <c r="D236" s="15" t="s">
        <v>509</v>
      </c>
      <c r="H236" s="108" t="s">
        <v>1379</v>
      </c>
      <c r="AG236" s="108" t="s">
        <v>904</v>
      </c>
      <c r="AH236" s="113">
        <v>35</v>
      </c>
    </row>
    <row r="237" spans="3:34" x14ac:dyDescent="0.15">
      <c r="C237" s="15" t="s">
        <v>111</v>
      </c>
      <c r="D237" s="15" t="s">
        <v>509</v>
      </c>
      <c r="H237" s="13" t="s">
        <v>1380</v>
      </c>
      <c r="AG237" s="108" t="s">
        <v>905</v>
      </c>
      <c r="AH237" s="113">
        <v>36</v>
      </c>
    </row>
    <row r="238" spans="3:34" x14ac:dyDescent="0.15">
      <c r="C238" s="15" t="s">
        <v>127</v>
      </c>
      <c r="D238" s="15" t="s">
        <v>509</v>
      </c>
      <c r="H238" s="13" t="s">
        <v>1415</v>
      </c>
      <c r="AG238" s="108" t="s">
        <v>906</v>
      </c>
      <c r="AH238" s="113">
        <v>37</v>
      </c>
    </row>
    <row r="239" spans="3:34" x14ac:dyDescent="0.15">
      <c r="C239" s="15" t="s">
        <v>114</v>
      </c>
      <c r="D239" s="15" t="s">
        <v>509</v>
      </c>
      <c r="H239" s="108" t="s">
        <v>1381</v>
      </c>
      <c r="J239" s="139"/>
      <c r="K239" s="139"/>
      <c r="L239" s="139"/>
      <c r="M239" s="44"/>
      <c r="AG239" s="108" t="s">
        <v>907</v>
      </c>
      <c r="AH239" s="113">
        <v>38</v>
      </c>
    </row>
    <row r="240" spans="3:34" x14ac:dyDescent="0.15">
      <c r="C240" s="15" t="s">
        <v>117</v>
      </c>
      <c r="D240" s="15" t="s">
        <v>509</v>
      </c>
      <c r="J240" s="139"/>
      <c r="K240" s="139"/>
      <c r="L240" s="139"/>
      <c r="M240" s="44"/>
      <c r="AG240" s="108" t="s">
        <v>908</v>
      </c>
      <c r="AH240" s="113">
        <v>39</v>
      </c>
    </row>
    <row r="241" spans="3:34" x14ac:dyDescent="0.15">
      <c r="C241" s="15" t="s">
        <v>120</v>
      </c>
      <c r="D241" s="15" t="s">
        <v>509</v>
      </c>
      <c r="H241" s="139" t="s">
        <v>7</v>
      </c>
      <c r="I241" s="139" t="s">
        <v>8</v>
      </c>
      <c r="J241" s="139"/>
      <c r="K241" s="139"/>
      <c r="L241" s="139"/>
      <c r="M241" s="44"/>
      <c r="AG241" s="108" t="s">
        <v>909</v>
      </c>
      <c r="AH241" s="113">
        <v>40</v>
      </c>
    </row>
    <row r="242" spans="3:34" x14ac:dyDescent="0.15">
      <c r="C242" s="15" t="s">
        <v>123</v>
      </c>
      <c r="D242" s="15" t="s">
        <v>509</v>
      </c>
      <c r="H242" s="139" t="s">
        <v>1324</v>
      </c>
      <c r="I242" s="139" t="s">
        <v>1343</v>
      </c>
      <c r="J242" s="139"/>
      <c r="K242" s="139"/>
      <c r="L242" s="139"/>
      <c r="M242" s="44"/>
      <c r="AG242" s="108" t="s">
        <v>910</v>
      </c>
      <c r="AH242" s="113">
        <v>41</v>
      </c>
    </row>
    <row r="243" spans="3:34" x14ac:dyDescent="0.15">
      <c r="C243" s="15" t="s">
        <v>1142</v>
      </c>
      <c r="D243" s="15" t="s">
        <v>509</v>
      </c>
      <c r="H243" s="139" t="s">
        <v>1326</v>
      </c>
      <c r="I243" s="139" t="s">
        <v>1346</v>
      </c>
      <c r="J243" s="139"/>
      <c r="K243" s="139"/>
      <c r="L243" s="139"/>
      <c r="M243" s="44"/>
      <c r="AG243" s="108" t="s">
        <v>911</v>
      </c>
      <c r="AH243" s="113">
        <v>42</v>
      </c>
    </row>
    <row r="244" spans="3:34" x14ac:dyDescent="0.15">
      <c r="C244" s="15" t="s">
        <v>1041</v>
      </c>
      <c r="D244" s="15" t="s">
        <v>509</v>
      </c>
      <c r="H244" s="139" t="s">
        <v>1328</v>
      </c>
      <c r="I244" s="139" t="s">
        <v>1348</v>
      </c>
      <c r="J244" s="139"/>
      <c r="K244" s="139"/>
      <c r="L244" s="139"/>
      <c r="M244" s="44"/>
      <c r="AG244" s="108" t="s">
        <v>912</v>
      </c>
      <c r="AH244" s="113">
        <v>43</v>
      </c>
    </row>
    <row r="245" spans="3:34" x14ac:dyDescent="0.15">
      <c r="C245" s="15" t="s">
        <v>154</v>
      </c>
      <c r="D245" s="15" t="s">
        <v>509</v>
      </c>
      <c r="H245" s="139" t="s">
        <v>1430</v>
      </c>
      <c r="I245" s="139" t="s">
        <v>1350</v>
      </c>
      <c r="J245" s="139"/>
      <c r="K245" s="139"/>
      <c r="L245" s="139"/>
      <c r="M245" s="44"/>
      <c r="AG245" s="108" t="s">
        <v>913</v>
      </c>
      <c r="AH245" s="113">
        <v>44</v>
      </c>
    </row>
    <row r="246" spans="3:34" x14ac:dyDescent="0.15">
      <c r="C246" s="15" t="s">
        <v>156</v>
      </c>
      <c r="D246" s="15" t="s">
        <v>509</v>
      </c>
      <c r="H246" s="139" t="s">
        <v>1331</v>
      </c>
      <c r="I246" s="139" t="s">
        <v>1352</v>
      </c>
      <c r="J246" s="139"/>
      <c r="K246" s="139"/>
      <c r="L246" s="139"/>
      <c r="M246" s="44"/>
      <c r="AG246" s="108" t="s">
        <v>914</v>
      </c>
      <c r="AH246" s="113">
        <v>45</v>
      </c>
    </row>
    <row r="247" spans="3:34" x14ac:dyDescent="0.15">
      <c r="C247" s="15" t="s">
        <v>165</v>
      </c>
      <c r="D247" s="15" t="s">
        <v>509</v>
      </c>
      <c r="H247" s="139" t="s">
        <v>1333</v>
      </c>
      <c r="I247" s="139" t="s">
        <v>1354</v>
      </c>
      <c r="J247" s="139"/>
      <c r="K247" s="139"/>
      <c r="L247" s="139"/>
      <c r="M247" s="44"/>
      <c r="AG247" s="108" t="s">
        <v>871</v>
      </c>
      <c r="AH247" s="113">
        <v>46</v>
      </c>
    </row>
    <row r="248" spans="3:34" x14ac:dyDescent="0.15">
      <c r="C248" s="15" t="s">
        <v>162</v>
      </c>
      <c r="D248" s="15" t="s">
        <v>509</v>
      </c>
      <c r="H248" s="139" t="s">
        <v>1382</v>
      </c>
      <c r="I248" s="139" t="s">
        <v>1356</v>
      </c>
      <c r="J248" s="139"/>
      <c r="K248" s="139"/>
      <c r="L248" s="139"/>
      <c r="M248" s="44"/>
      <c r="AG248" s="108" t="s">
        <v>915</v>
      </c>
      <c r="AH248" s="113">
        <v>47</v>
      </c>
    </row>
    <row r="249" spans="3:34" x14ac:dyDescent="0.15">
      <c r="C249" s="15" t="s">
        <v>159</v>
      </c>
      <c r="D249" s="15" t="s">
        <v>509</v>
      </c>
      <c r="H249" s="139" t="s">
        <v>1339</v>
      </c>
      <c r="I249" s="139" t="s">
        <v>1358</v>
      </c>
      <c r="J249" s="139"/>
      <c r="K249" s="139"/>
      <c r="L249" s="139"/>
      <c r="M249" s="44"/>
      <c r="AG249" s="108" t="s">
        <v>916</v>
      </c>
      <c r="AH249" s="113">
        <v>49</v>
      </c>
    </row>
    <row r="250" spans="3:34" x14ac:dyDescent="0.15">
      <c r="C250" s="15" t="s">
        <v>1042</v>
      </c>
      <c r="D250" s="15" t="s">
        <v>509</v>
      </c>
      <c r="H250" s="139" t="s">
        <v>1359</v>
      </c>
      <c r="I250" s="139" t="s">
        <v>1370</v>
      </c>
      <c r="J250" s="139"/>
      <c r="K250" s="139"/>
      <c r="L250" s="139"/>
      <c r="M250" s="44"/>
    </row>
    <row r="251" spans="3:34" x14ac:dyDescent="0.15">
      <c r="C251" s="15" t="s">
        <v>175</v>
      </c>
      <c r="D251" s="15" t="s">
        <v>509</v>
      </c>
      <c r="H251" s="139" t="s">
        <v>1383</v>
      </c>
      <c r="I251" s="139" t="s">
        <v>1384</v>
      </c>
      <c r="J251" s="139"/>
      <c r="K251" s="139"/>
      <c r="L251" s="139"/>
      <c r="M251" s="44"/>
    </row>
    <row r="252" spans="3:34" x14ac:dyDescent="0.15">
      <c r="C252" s="15" t="s">
        <v>178</v>
      </c>
      <c r="D252" s="15" t="s">
        <v>509</v>
      </c>
      <c r="H252" s="139" t="s">
        <v>1363</v>
      </c>
      <c r="I252" s="139" t="s">
        <v>1372</v>
      </c>
      <c r="J252" s="139"/>
      <c r="K252" s="139"/>
      <c r="L252" s="139"/>
      <c r="M252" s="44"/>
    </row>
    <row r="253" spans="3:34" x14ac:dyDescent="0.15">
      <c r="C253" s="15" t="s">
        <v>210</v>
      </c>
      <c r="D253" s="15" t="s">
        <v>509</v>
      </c>
      <c r="H253" s="139" t="s">
        <v>1364</v>
      </c>
      <c r="I253" s="139" t="s">
        <v>1373</v>
      </c>
      <c r="J253" s="139"/>
      <c r="K253" s="139"/>
      <c r="L253" s="139"/>
      <c r="M253" s="44"/>
    </row>
    <row r="254" spans="3:34" x14ac:dyDescent="0.15">
      <c r="C254" s="15" t="s">
        <v>201</v>
      </c>
      <c r="D254" s="15" t="s">
        <v>509</v>
      </c>
      <c r="H254" s="139" t="s">
        <v>1366</v>
      </c>
      <c r="I254" s="139" t="s">
        <v>1374</v>
      </c>
      <c r="J254" s="139"/>
      <c r="K254" s="139"/>
      <c r="L254" s="139"/>
      <c r="M254" s="44"/>
    </row>
    <row r="255" spans="3:34" x14ac:dyDescent="0.15">
      <c r="C255" s="15" t="s">
        <v>184</v>
      </c>
      <c r="D255" s="15" t="s">
        <v>509</v>
      </c>
      <c r="H255" s="139" t="s">
        <v>1368</v>
      </c>
      <c r="I255" s="139" t="s">
        <v>1375</v>
      </c>
      <c r="J255" s="139"/>
      <c r="K255" s="139"/>
      <c r="L255" s="139"/>
      <c r="M255" s="44"/>
    </row>
    <row r="256" spans="3:34" x14ac:dyDescent="0.15">
      <c r="C256" s="15" t="s">
        <v>189</v>
      </c>
      <c r="D256" s="15" t="s">
        <v>509</v>
      </c>
      <c r="H256" s="139" t="s">
        <v>1369</v>
      </c>
      <c r="I256" s="139" t="s">
        <v>1376</v>
      </c>
      <c r="J256" s="139"/>
      <c r="K256" s="139"/>
      <c r="L256" s="139"/>
      <c r="M256" s="44"/>
    </row>
    <row r="257" spans="2:13" x14ac:dyDescent="0.15">
      <c r="C257" s="15" t="s">
        <v>186</v>
      </c>
      <c r="D257" s="15" t="s">
        <v>509</v>
      </c>
      <c r="H257" s="139" t="s">
        <v>1385</v>
      </c>
      <c r="I257" s="139" t="s">
        <v>1386</v>
      </c>
      <c r="J257" s="139"/>
      <c r="K257" s="139"/>
      <c r="L257" s="139"/>
      <c r="M257" s="44"/>
    </row>
    <row r="258" spans="2:13" x14ac:dyDescent="0.15">
      <c r="C258" s="15" t="s">
        <v>192</v>
      </c>
      <c r="D258" s="15" t="s">
        <v>509</v>
      </c>
      <c r="H258" s="139" t="s">
        <v>1387</v>
      </c>
      <c r="I258" s="139" t="s">
        <v>1388</v>
      </c>
      <c r="J258" s="13"/>
      <c r="K258" s="13"/>
    </row>
    <row r="259" spans="2:13" x14ac:dyDescent="0.15">
      <c r="H259" s="139" t="s">
        <v>1389</v>
      </c>
      <c r="I259" s="139" t="s">
        <v>1390</v>
      </c>
      <c r="J259" s="13"/>
      <c r="K259" s="13"/>
    </row>
    <row r="260" spans="2:13" x14ac:dyDescent="0.15">
      <c r="H260" s="139" t="s">
        <v>1391</v>
      </c>
      <c r="I260" s="139" t="s">
        <v>1392</v>
      </c>
      <c r="J260" s="13"/>
      <c r="K260" s="13"/>
    </row>
    <row r="261" spans="2:13" x14ac:dyDescent="0.15">
      <c r="H261" s="139" t="s">
        <v>1393</v>
      </c>
      <c r="I261" s="139" t="s">
        <v>1394</v>
      </c>
      <c r="J261" s="13"/>
      <c r="K261" s="13"/>
    </row>
    <row r="262" spans="2:13" x14ac:dyDescent="0.15">
      <c r="H262" s="139" t="s">
        <v>1378</v>
      </c>
      <c r="I262" s="13" t="s">
        <v>1395</v>
      </c>
      <c r="J262" s="13"/>
      <c r="K262" s="13"/>
    </row>
    <row r="263" spans="2:13" x14ac:dyDescent="0.15">
      <c r="H263" s="15" t="s">
        <v>1396</v>
      </c>
      <c r="I263" s="13" t="s">
        <v>1397</v>
      </c>
      <c r="J263" s="13"/>
      <c r="K263" s="13"/>
    </row>
    <row r="264" spans="2:13" x14ac:dyDescent="0.15">
      <c r="H264" s="15" t="s">
        <v>1398</v>
      </c>
      <c r="I264" s="139" t="s">
        <v>1399</v>
      </c>
      <c r="J264" s="13"/>
      <c r="K264" s="13"/>
    </row>
    <row r="265" spans="2:13" x14ac:dyDescent="0.15">
      <c r="H265" s="15" t="s">
        <v>1400</v>
      </c>
      <c r="I265" s="15" t="s">
        <v>1401</v>
      </c>
      <c r="J265" s="13"/>
      <c r="K265" s="13"/>
    </row>
    <row r="266" spans="2:13" x14ac:dyDescent="0.15">
      <c r="H266" s="15" t="s">
        <v>1402</v>
      </c>
      <c r="I266" s="15" t="s">
        <v>1403</v>
      </c>
      <c r="J266" s="13"/>
      <c r="K266" s="13"/>
    </row>
    <row r="267" spans="2:13" x14ac:dyDescent="0.15">
      <c r="H267" s="139" t="s">
        <v>1404</v>
      </c>
      <c r="I267" s="139" t="s">
        <v>1405</v>
      </c>
      <c r="J267" s="13"/>
      <c r="K267" s="13"/>
    </row>
    <row r="268" spans="2:13" x14ac:dyDescent="0.15">
      <c r="G268" s="139"/>
      <c r="I268" s="13"/>
      <c r="J268" s="13"/>
      <c r="K268" s="13"/>
    </row>
    <row r="269" spans="2:13" x14ac:dyDescent="0.15">
      <c r="C269" s="15" t="s">
        <v>195</v>
      </c>
      <c r="D269" s="15" t="s">
        <v>509</v>
      </c>
    </row>
    <row r="270" spans="2:13" x14ac:dyDescent="0.15">
      <c r="B270" s="15" t="s">
        <v>239</v>
      </c>
      <c r="C270" s="15" t="s">
        <v>877</v>
      </c>
      <c r="D270" s="15" t="s">
        <v>1264</v>
      </c>
    </row>
    <row r="271" spans="2:13" x14ac:dyDescent="0.15">
      <c r="B271" s="15" t="s">
        <v>236</v>
      </c>
      <c r="C271" s="15" t="s">
        <v>877</v>
      </c>
      <c r="D271" s="15" t="s">
        <v>1264</v>
      </c>
    </row>
    <row r="272" spans="2:13" x14ac:dyDescent="0.15">
      <c r="B272" s="15" t="s">
        <v>130</v>
      </c>
      <c r="C272" s="15" t="s">
        <v>877</v>
      </c>
      <c r="D272" s="15" t="s">
        <v>1264</v>
      </c>
    </row>
    <row r="273" spans="2:4" x14ac:dyDescent="0.15">
      <c r="B273" s="15" t="s">
        <v>132</v>
      </c>
      <c r="C273" s="15" t="s">
        <v>877</v>
      </c>
      <c r="D273" s="15" t="s">
        <v>1264</v>
      </c>
    </row>
    <row r="274" spans="2:4" x14ac:dyDescent="0.15">
      <c r="B274" s="15" t="s">
        <v>135</v>
      </c>
      <c r="C274" s="15" t="s">
        <v>877</v>
      </c>
      <c r="D274" s="15" t="s">
        <v>1264</v>
      </c>
    </row>
    <row r="275" spans="2:4" x14ac:dyDescent="0.15">
      <c r="B275" s="15" t="s">
        <v>138</v>
      </c>
      <c r="C275" s="15" t="s">
        <v>877</v>
      </c>
      <c r="D275" s="15" t="s">
        <v>1264</v>
      </c>
    </row>
    <row r="276" spans="2:4" x14ac:dyDescent="0.15">
      <c r="B276" s="15" t="s">
        <v>141</v>
      </c>
      <c r="C276" s="15" t="s">
        <v>877</v>
      </c>
      <c r="D276" s="15" t="s">
        <v>1264</v>
      </c>
    </row>
    <row r="277" spans="2:4" x14ac:dyDescent="0.15">
      <c r="B277" s="15" t="s">
        <v>144</v>
      </c>
      <c r="C277" s="15" t="s">
        <v>877</v>
      </c>
      <c r="D277" s="15" t="s">
        <v>1264</v>
      </c>
    </row>
    <row r="278" spans="2:4" x14ac:dyDescent="0.15">
      <c r="B278" s="15" t="s">
        <v>147</v>
      </c>
      <c r="C278" s="15" t="s">
        <v>877</v>
      </c>
      <c r="D278" s="15" t="s">
        <v>1264</v>
      </c>
    </row>
    <row r="279" spans="2:4" x14ac:dyDescent="0.15">
      <c r="B279" s="15" t="s">
        <v>150</v>
      </c>
      <c r="C279" s="15" t="s">
        <v>877</v>
      </c>
      <c r="D279" s="15" t="s">
        <v>1264</v>
      </c>
    </row>
    <row r="280" spans="2:4" x14ac:dyDescent="0.15">
      <c r="B280" s="15" t="s">
        <v>168</v>
      </c>
      <c r="C280" s="15" t="s">
        <v>877</v>
      </c>
      <c r="D280" s="15" t="s">
        <v>1264</v>
      </c>
    </row>
    <row r="281" spans="2:4" x14ac:dyDescent="0.15">
      <c r="B281" s="15" t="s">
        <v>181</v>
      </c>
      <c r="C281" s="15" t="s">
        <v>877</v>
      </c>
      <c r="D281" s="15" t="s">
        <v>1264</v>
      </c>
    </row>
    <row r="282" spans="2:4" x14ac:dyDescent="0.15">
      <c r="B282" s="15" t="s">
        <v>204</v>
      </c>
      <c r="C282" s="15" t="s">
        <v>877</v>
      </c>
      <c r="D282" s="15" t="s">
        <v>1264</v>
      </c>
    </row>
    <row r="283" spans="2:4" x14ac:dyDescent="0.15">
      <c r="B283" s="15" t="s">
        <v>227</v>
      </c>
      <c r="C283" s="15" t="s">
        <v>877</v>
      </c>
      <c r="D283" s="15" t="s">
        <v>1264</v>
      </c>
    </row>
    <row r="284" spans="2:4" x14ac:dyDescent="0.15">
      <c r="B284" s="15" t="s">
        <v>251</v>
      </c>
      <c r="C284" s="15" t="s">
        <v>877</v>
      </c>
      <c r="D284" s="15" t="s">
        <v>1264</v>
      </c>
    </row>
    <row r="285" spans="2:4" x14ac:dyDescent="0.15">
      <c r="B285" s="15" t="s">
        <v>248</v>
      </c>
      <c r="C285" s="15" t="s">
        <v>877</v>
      </c>
      <c r="D285" s="15" t="s">
        <v>1264</v>
      </c>
    </row>
    <row r="286" spans="2:4" x14ac:dyDescent="0.15">
      <c r="B286" s="15" t="s">
        <v>1149</v>
      </c>
      <c r="C286" s="15" t="s">
        <v>877</v>
      </c>
      <c r="D286" s="15" t="s">
        <v>1264</v>
      </c>
    </row>
    <row r="287" spans="2:4" x14ac:dyDescent="0.15">
      <c r="B287" s="15" t="s">
        <v>260</v>
      </c>
      <c r="C287" s="15" t="s">
        <v>877</v>
      </c>
      <c r="D287" s="15" t="s">
        <v>1264</v>
      </c>
    </row>
    <row r="288" spans="2:4" x14ac:dyDescent="0.15">
      <c r="B288" s="15" t="s">
        <v>172</v>
      </c>
      <c r="C288" s="15" t="s">
        <v>877</v>
      </c>
      <c r="D288" s="15" t="s">
        <v>1264</v>
      </c>
    </row>
    <row r="289" spans="2:4" x14ac:dyDescent="0.15">
      <c r="B289" s="15" t="s">
        <v>255</v>
      </c>
      <c r="C289" s="15" t="s">
        <v>877</v>
      </c>
      <c r="D289" s="15" t="s">
        <v>1264</v>
      </c>
    </row>
    <row r="290" spans="2:4" x14ac:dyDescent="0.15">
      <c r="B290" s="15" t="s">
        <v>233</v>
      </c>
      <c r="C290" s="15" t="s">
        <v>877</v>
      </c>
      <c r="D290" s="15" t="s">
        <v>1264</v>
      </c>
    </row>
    <row r="291" spans="2:4" x14ac:dyDescent="0.15">
      <c r="B291" s="15" t="s">
        <v>253</v>
      </c>
      <c r="C291" s="15" t="s">
        <v>877</v>
      </c>
      <c r="D291" s="15" t="s">
        <v>1264</v>
      </c>
    </row>
    <row r="292" spans="2:4" x14ac:dyDescent="0.15">
      <c r="B292" s="15" t="s">
        <v>315</v>
      </c>
      <c r="C292" s="15" t="s">
        <v>877</v>
      </c>
      <c r="D292" s="15" t="s">
        <v>1265</v>
      </c>
    </row>
    <row r="293" spans="2:4" x14ac:dyDescent="0.15">
      <c r="B293" s="15" t="s">
        <v>318</v>
      </c>
      <c r="C293" s="15" t="s">
        <v>877</v>
      </c>
      <c r="D293" s="15" t="s">
        <v>1265</v>
      </c>
    </row>
    <row r="294" spans="2:4" x14ac:dyDescent="0.15">
      <c r="B294" s="15" t="s">
        <v>321</v>
      </c>
      <c r="C294" s="15" t="s">
        <v>877</v>
      </c>
      <c r="D294" s="15" t="s">
        <v>1265</v>
      </c>
    </row>
    <row r="295" spans="2:4" x14ac:dyDescent="0.15">
      <c r="B295" s="15" t="s">
        <v>324</v>
      </c>
      <c r="C295" s="15" t="s">
        <v>877</v>
      </c>
      <c r="D295" s="15" t="s">
        <v>1265</v>
      </c>
    </row>
    <row r="296" spans="2:4" x14ac:dyDescent="0.15">
      <c r="B296" s="15" t="s">
        <v>327</v>
      </c>
      <c r="C296" s="15" t="s">
        <v>877</v>
      </c>
      <c r="D296" s="15" t="s">
        <v>1265</v>
      </c>
    </row>
    <row r="297" spans="2:4" x14ac:dyDescent="0.15">
      <c r="B297" s="15" t="s">
        <v>330</v>
      </c>
      <c r="C297" s="15" t="s">
        <v>877</v>
      </c>
      <c r="D297" s="15" t="s">
        <v>1265</v>
      </c>
    </row>
    <row r="298" spans="2:4" x14ac:dyDescent="0.15">
      <c r="B298" s="15" t="s">
        <v>333</v>
      </c>
      <c r="C298" s="15" t="s">
        <v>877</v>
      </c>
      <c r="D298" s="15" t="s">
        <v>1265</v>
      </c>
    </row>
    <row r="299" spans="2:4" x14ac:dyDescent="0.15">
      <c r="B299" s="15" t="s">
        <v>1064</v>
      </c>
      <c r="C299" s="15" t="s">
        <v>877</v>
      </c>
      <c r="D299" s="15" t="s">
        <v>1265</v>
      </c>
    </row>
    <row r="300" spans="2:4" x14ac:dyDescent="0.15">
      <c r="B300" s="15" t="s">
        <v>478</v>
      </c>
      <c r="C300" s="15" t="s">
        <v>877</v>
      </c>
      <c r="D300" s="15" t="s">
        <v>1265</v>
      </c>
    </row>
    <row r="301" spans="2:4" x14ac:dyDescent="0.15">
      <c r="B301" s="15" t="s">
        <v>336</v>
      </c>
      <c r="C301" s="15" t="s">
        <v>877</v>
      </c>
      <c r="D301" s="15" t="s">
        <v>1265</v>
      </c>
    </row>
    <row r="302" spans="2:4" x14ac:dyDescent="0.15">
      <c r="B302" s="15" t="s">
        <v>1043</v>
      </c>
      <c r="C302" s="15" t="s">
        <v>877</v>
      </c>
      <c r="D302" s="15" t="s">
        <v>1265</v>
      </c>
    </row>
    <row r="303" spans="2:4" x14ac:dyDescent="0.15">
      <c r="B303" s="15" t="s">
        <v>1044</v>
      </c>
      <c r="C303" s="15" t="s">
        <v>877</v>
      </c>
      <c r="D303" s="15" t="s">
        <v>1265</v>
      </c>
    </row>
    <row r="304" spans="2:4" x14ac:dyDescent="0.15">
      <c r="B304" s="15" t="s">
        <v>1045</v>
      </c>
      <c r="C304" s="15" t="s">
        <v>877</v>
      </c>
      <c r="D304" s="15" t="s">
        <v>1265</v>
      </c>
    </row>
    <row r="305" spans="2:4" x14ac:dyDescent="0.15">
      <c r="B305" s="15" t="s">
        <v>1046</v>
      </c>
      <c r="C305" s="15" t="s">
        <v>877</v>
      </c>
      <c r="D305" s="15" t="s">
        <v>1265</v>
      </c>
    </row>
    <row r="306" spans="2:4" x14ac:dyDescent="0.15">
      <c r="B306" s="15" t="s">
        <v>1047</v>
      </c>
      <c r="C306" s="15" t="s">
        <v>877</v>
      </c>
      <c r="D306" s="15" t="s">
        <v>1265</v>
      </c>
    </row>
    <row r="307" spans="2:4" x14ac:dyDescent="0.15">
      <c r="B307" s="15" t="s">
        <v>347</v>
      </c>
      <c r="C307" s="15" t="s">
        <v>877</v>
      </c>
      <c r="D307" s="15" t="s">
        <v>1265</v>
      </c>
    </row>
    <row r="308" spans="2:4" x14ac:dyDescent="0.15">
      <c r="B308" s="15" t="s">
        <v>483</v>
      </c>
      <c r="C308" s="15" t="s">
        <v>877</v>
      </c>
      <c r="D308" s="15" t="s">
        <v>1265</v>
      </c>
    </row>
    <row r="309" spans="2:4" x14ac:dyDescent="0.15">
      <c r="B309" s="15" t="s">
        <v>307</v>
      </c>
      <c r="C309" s="15" t="s">
        <v>877</v>
      </c>
      <c r="D309" s="15" t="s">
        <v>1265</v>
      </c>
    </row>
    <row r="310" spans="2:4" x14ac:dyDescent="0.15">
      <c r="B310" s="15" t="s">
        <v>310</v>
      </c>
      <c r="C310" s="15" t="s">
        <v>877</v>
      </c>
      <c r="D310" s="15" t="s">
        <v>1265</v>
      </c>
    </row>
    <row r="311" spans="2:4" x14ac:dyDescent="0.15">
      <c r="B311" s="15" t="s">
        <v>1153</v>
      </c>
      <c r="C311" s="15" t="s">
        <v>877</v>
      </c>
      <c r="D311" s="15" t="s">
        <v>1265</v>
      </c>
    </row>
    <row r="312" spans="2:4" x14ac:dyDescent="0.15">
      <c r="B312" s="15" t="s">
        <v>1048</v>
      </c>
      <c r="C312" s="15" t="s">
        <v>877</v>
      </c>
      <c r="D312" s="15" t="s">
        <v>1265</v>
      </c>
    </row>
    <row r="313" spans="2:4" x14ac:dyDescent="0.15">
      <c r="B313" s="15" t="s">
        <v>350</v>
      </c>
      <c r="C313" s="15" t="s">
        <v>877</v>
      </c>
      <c r="D313" s="15" t="s">
        <v>1265</v>
      </c>
    </row>
    <row r="314" spans="2:4" x14ac:dyDescent="0.15">
      <c r="B314" s="15" t="s">
        <v>353</v>
      </c>
      <c r="C314" s="15" t="s">
        <v>877</v>
      </c>
      <c r="D314" s="15" t="s">
        <v>1265</v>
      </c>
    </row>
    <row r="315" spans="2:4" x14ac:dyDescent="0.15">
      <c r="B315" s="15" t="s">
        <v>356</v>
      </c>
      <c r="C315" s="15" t="s">
        <v>877</v>
      </c>
      <c r="D315" s="15" t="s">
        <v>1265</v>
      </c>
    </row>
    <row r="316" spans="2:4" x14ac:dyDescent="0.15">
      <c r="B316" s="15" t="s">
        <v>359</v>
      </c>
      <c r="C316" s="15" t="s">
        <v>877</v>
      </c>
      <c r="D316" s="15" t="s">
        <v>1265</v>
      </c>
    </row>
    <row r="317" spans="2:4" x14ac:dyDescent="0.15">
      <c r="B317" s="15" t="s">
        <v>1065</v>
      </c>
      <c r="C317" s="15" t="s">
        <v>877</v>
      </c>
      <c r="D317" s="15" t="s">
        <v>1265</v>
      </c>
    </row>
    <row r="318" spans="2:4" x14ac:dyDescent="0.15">
      <c r="B318" s="15" t="s">
        <v>362</v>
      </c>
      <c r="C318" s="15" t="s">
        <v>877</v>
      </c>
      <c r="D318" s="15" t="s">
        <v>1265</v>
      </c>
    </row>
    <row r="319" spans="2:4" x14ac:dyDescent="0.15">
      <c r="B319" s="15" t="s">
        <v>1049</v>
      </c>
      <c r="C319" s="15" t="s">
        <v>877</v>
      </c>
      <c r="D319" s="15" t="s">
        <v>1265</v>
      </c>
    </row>
    <row r="320" spans="2:4" x14ac:dyDescent="0.15">
      <c r="B320" s="15" t="s">
        <v>1050</v>
      </c>
      <c r="C320" s="15" t="s">
        <v>877</v>
      </c>
      <c r="D320" s="15" t="s">
        <v>1265</v>
      </c>
    </row>
    <row r="321" spans="2:4" x14ac:dyDescent="0.15">
      <c r="B321" s="15" t="s">
        <v>1051</v>
      </c>
      <c r="C321" s="15" t="s">
        <v>877</v>
      </c>
      <c r="D321" s="15" t="s">
        <v>1265</v>
      </c>
    </row>
    <row r="322" spans="2:4" x14ac:dyDescent="0.15">
      <c r="B322" s="15" t="s">
        <v>371</v>
      </c>
      <c r="C322" s="15" t="s">
        <v>877</v>
      </c>
      <c r="D322" s="15" t="s">
        <v>1265</v>
      </c>
    </row>
    <row r="323" spans="2:4" x14ac:dyDescent="0.15">
      <c r="B323" s="15" t="s">
        <v>485</v>
      </c>
      <c r="C323" s="15" t="s">
        <v>877</v>
      </c>
      <c r="D323" s="15" t="s">
        <v>1265</v>
      </c>
    </row>
    <row r="324" spans="2:4" x14ac:dyDescent="0.15">
      <c r="B324" s="15" t="s">
        <v>1066</v>
      </c>
      <c r="C324" s="15" t="s">
        <v>877</v>
      </c>
      <c r="D324" s="15" t="s">
        <v>1265</v>
      </c>
    </row>
    <row r="325" spans="2:4" x14ac:dyDescent="0.15">
      <c r="B325" s="15" t="s">
        <v>374</v>
      </c>
      <c r="C325" s="15" t="s">
        <v>877</v>
      </c>
      <c r="D325" s="15" t="s">
        <v>1265</v>
      </c>
    </row>
    <row r="326" spans="2:4" x14ac:dyDescent="0.15">
      <c r="B326" s="15" t="s">
        <v>1052</v>
      </c>
      <c r="C326" s="15" t="s">
        <v>877</v>
      </c>
      <c r="D326" s="15" t="s">
        <v>1265</v>
      </c>
    </row>
    <row r="327" spans="2:4" x14ac:dyDescent="0.15">
      <c r="B327" s="15" t="s">
        <v>1053</v>
      </c>
      <c r="C327" s="15" t="s">
        <v>877</v>
      </c>
      <c r="D327" s="15" t="s">
        <v>1265</v>
      </c>
    </row>
    <row r="328" spans="2:4" x14ac:dyDescent="0.15">
      <c r="B328" s="15" t="s">
        <v>381</v>
      </c>
      <c r="C328" s="15" t="s">
        <v>877</v>
      </c>
      <c r="D328" s="15" t="s">
        <v>1265</v>
      </c>
    </row>
    <row r="329" spans="2:4" x14ac:dyDescent="0.15">
      <c r="B329" s="15" t="s">
        <v>1157</v>
      </c>
      <c r="C329" s="15" t="s">
        <v>877</v>
      </c>
      <c r="D329" s="15" t="s">
        <v>1265</v>
      </c>
    </row>
    <row r="330" spans="2:4" x14ac:dyDescent="0.15">
      <c r="B330" s="15" t="s">
        <v>1067</v>
      </c>
      <c r="C330" s="15" t="s">
        <v>877</v>
      </c>
      <c r="D330" s="15" t="s">
        <v>1265</v>
      </c>
    </row>
    <row r="331" spans="2:4" x14ac:dyDescent="0.15">
      <c r="B331" s="15" t="s">
        <v>1054</v>
      </c>
      <c r="C331" s="15" t="s">
        <v>877</v>
      </c>
      <c r="D331" s="15" t="s">
        <v>1265</v>
      </c>
    </row>
    <row r="332" spans="2:4" x14ac:dyDescent="0.15">
      <c r="B332" s="15" t="s">
        <v>1055</v>
      </c>
      <c r="C332" s="15" t="s">
        <v>877</v>
      </c>
      <c r="D332" s="15" t="s">
        <v>1265</v>
      </c>
    </row>
    <row r="333" spans="2:4" x14ac:dyDescent="0.15">
      <c r="B333" s="15" t="s">
        <v>1159</v>
      </c>
      <c r="C333" s="15" t="s">
        <v>877</v>
      </c>
      <c r="D333" s="15" t="s">
        <v>1265</v>
      </c>
    </row>
    <row r="334" spans="2:4" x14ac:dyDescent="0.15">
      <c r="B334" s="15" t="s">
        <v>390</v>
      </c>
      <c r="C334" s="15" t="s">
        <v>877</v>
      </c>
      <c r="D334" s="15" t="s">
        <v>1265</v>
      </c>
    </row>
    <row r="335" spans="2:4" x14ac:dyDescent="0.15">
      <c r="B335" s="15" t="s">
        <v>1160</v>
      </c>
      <c r="C335" s="15" t="s">
        <v>877</v>
      </c>
      <c r="D335" s="15" t="s">
        <v>1265</v>
      </c>
    </row>
    <row r="336" spans="2:4" x14ac:dyDescent="0.15">
      <c r="B336" s="15" t="s">
        <v>395</v>
      </c>
      <c r="C336" s="15" t="s">
        <v>877</v>
      </c>
      <c r="D336" s="15" t="s">
        <v>1265</v>
      </c>
    </row>
    <row r="337" spans="2:4" x14ac:dyDescent="0.15">
      <c r="B337" s="15" t="s">
        <v>400</v>
      </c>
      <c r="C337" s="15" t="s">
        <v>877</v>
      </c>
      <c r="D337" s="15" t="s">
        <v>1265</v>
      </c>
    </row>
    <row r="338" spans="2:4" x14ac:dyDescent="0.15">
      <c r="B338" s="15" t="s">
        <v>1056</v>
      </c>
      <c r="C338" s="15" t="s">
        <v>877</v>
      </c>
      <c r="D338" s="15" t="s">
        <v>1265</v>
      </c>
    </row>
    <row r="339" spans="2:4" x14ac:dyDescent="0.15">
      <c r="B339" s="15" t="s">
        <v>1068</v>
      </c>
      <c r="C339" s="15" t="s">
        <v>877</v>
      </c>
      <c r="D339" s="15" t="s">
        <v>1265</v>
      </c>
    </row>
    <row r="340" spans="2:4" x14ac:dyDescent="0.15">
      <c r="B340" s="15" t="s">
        <v>1162</v>
      </c>
      <c r="C340" s="15" t="s">
        <v>877</v>
      </c>
      <c r="D340" s="15" t="s">
        <v>1265</v>
      </c>
    </row>
    <row r="341" spans="2:4" x14ac:dyDescent="0.15">
      <c r="B341" s="15" t="s">
        <v>1069</v>
      </c>
      <c r="C341" s="15" t="s">
        <v>877</v>
      </c>
      <c r="D341" s="15" t="s">
        <v>1265</v>
      </c>
    </row>
    <row r="342" spans="2:4" x14ac:dyDescent="0.15">
      <c r="B342" s="15" t="s">
        <v>1070</v>
      </c>
      <c r="C342" s="15" t="s">
        <v>877</v>
      </c>
      <c r="D342" s="15" t="s">
        <v>1265</v>
      </c>
    </row>
    <row r="343" spans="2:4" x14ac:dyDescent="0.15">
      <c r="B343" s="15" t="s">
        <v>405</v>
      </c>
      <c r="C343" s="15" t="s">
        <v>877</v>
      </c>
      <c r="D343" s="15" t="s">
        <v>1265</v>
      </c>
    </row>
    <row r="344" spans="2:4" x14ac:dyDescent="0.15">
      <c r="B344" s="15" t="s">
        <v>489</v>
      </c>
      <c r="C344" s="15" t="s">
        <v>877</v>
      </c>
      <c r="D344" s="15" t="s">
        <v>1265</v>
      </c>
    </row>
    <row r="345" spans="2:4" x14ac:dyDescent="0.15">
      <c r="B345" s="15" t="s">
        <v>408</v>
      </c>
      <c r="C345" s="15" t="s">
        <v>877</v>
      </c>
      <c r="D345" s="15" t="s">
        <v>1265</v>
      </c>
    </row>
    <row r="346" spans="2:4" x14ac:dyDescent="0.15">
      <c r="B346" s="15" t="s">
        <v>1071</v>
      </c>
      <c r="C346" s="15" t="s">
        <v>877</v>
      </c>
      <c r="D346" s="15" t="s">
        <v>1265</v>
      </c>
    </row>
    <row r="347" spans="2:4" x14ac:dyDescent="0.15">
      <c r="B347" s="15" t="s">
        <v>1072</v>
      </c>
      <c r="C347" s="15" t="s">
        <v>877</v>
      </c>
      <c r="D347" s="15" t="s">
        <v>1265</v>
      </c>
    </row>
    <row r="348" spans="2:4" x14ac:dyDescent="0.15">
      <c r="B348" s="15" t="s">
        <v>1073</v>
      </c>
      <c r="C348" s="15" t="s">
        <v>877</v>
      </c>
      <c r="D348" s="15" t="s">
        <v>1265</v>
      </c>
    </row>
    <row r="349" spans="2:4" x14ac:dyDescent="0.15">
      <c r="B349" s="15" t="s">
        <v>263</v>
      </c>
      <c r="C349" s="15" t="s">
        <v>877</v>
      </c>
      <c r="D349" s="15" t="s">
        <v>1265</v>
      </c>
    </row>
    <row r="350" spans="2:4" x14ac:dyDescent="0.15">
      <c r="B350" s="15" t="s">
        <v>266</v>
      </c>
      <c r="C350" s="15" t="s">
        <v>877</v>
      </c>
      <c r="D350" s="15" t="s">
        <v>1265</v>
      </c>
    </row>
    <row r="351" spans="2:4" x14ac:dyDescent="0.15">
      <c r="B351" s="15" t="s">
        <v>269</v>
      </c>
      <c r="C351" s="15" t="s">
        <v>877</v>
      </c>
      <c r="D351" s="15" t="s">
        <v>1265</v>
      </c>
    </row>
    <row r="352" spans="2:4" x14ac:dyDescent="0.15">
      <c r="B352" s="15" t="s">
        <v>272</v>
      </c>
      <c r="C352" s="15" t="s">
        <v>877</v>
      </c>
      <c r="D352" s="15" t="s">
        <v>1265</v>
      </c>
    </row>
    <row r="353" spans="2:4" x14ac:dyDescent="0.15">
      <c r="B353" s="15" t="s">
        <v>275</v>
      </c>
      <c r="C353" s="15" t="s">
        <v>877</v>
      </c>
      <c r="D353" s="15" t="s">
        <v>1265</v>
      </c>
    </row>
    <row r="354" spans="2:4" x14ac:dyDescent="0.15">
      <c r="B354" s="15" t="s">
        <v>278</v>
      </c>
      <c r="C354" s="15" t="s">
        <v>877</v>
      </c>
      <c r="D354" s="15" t="s">
        <v>1265</v>
      </c>
    </row>
    <row r="355" spans="2:4" x14ac:dyDescent="0.15">
      <c r="B355" s="15" t="s">
        <v>1074</v>
      </c>
      <c r="C355" s="15" t="s">
        <v>877</v>
      </c>
      <c r="D355" s="15" t="s">
        <v>1265</v>
      </c>
    </row>
    <row r="356" spans="2:4" x14ac:dyDescent="0.15">
      <c r="B356" s="15" t="s">
        <v>1170</v>
      </c>
      <c r="C356" s="15" t="s">
        <v>877</v>
      </c>
      <c r="D356" s="15" t="s">
        <v>1265</v>
      </c>
    </row>
    <row r="357" spans="2:4" x14ac:dyDescent="0.15">
      <c r="B357" s="15" t="s">
        <v>1171</v>
      </c>
      <c r="C357" s="15" t="s">
        <v>877</v>
      </c>
      <c r="D357" s="15" t="s">
        <v>1265</v>
      </c>
    </row>
    <row r="358" spans="2:4" x14ac:dyDescent="0.15">
      <c r="B358" s="15" t="s">
        <v>1172</v>
      </c>
      <c r="C358" s="15" t="s">
        <v>877</v>
      </c>
      <c r="D358" s="15" t="s">
        <v>1265</v>
      </c>
    </row>
    <row r="359" spans="2:4" x14ac:dyDescent="0.15">
      <c r="B359" s="15" t="s">
        <v>1075</v>
      </c>
      <c r="C359" s="15" t="s">
        <v>877</v>
      </c>
      <c r="D359" s="15" t="s">
        <v>1265</v>
      </c>
    </row>
    <row r="360" spans="2:4" x14ac:dyDescent="0.15">
      <c r="B360" s="15" t="s">
        <v>1174</v>
      </c>
      <c r="C360" s="15" t="s">
        <v>877</v>
      </c>
      <c r="D360" s="15" t="s">
        <v>1265</v>
      </c>
    </row>
    <row r="361" spans="2:4" x14ac:dyDescent="0.15">
      <c r="B361" s="15" t="s">
        <v>286</v>
      </c>
      <c r="C361" s="15" t="s">
        <v>877</v>
      </c>
      <c r="D361" s="15" t="s">
        <v>1265</v>
      </c>
    </row>
    <row r="362" spans="2:4" x14ac:dyDescent="0.15">
      <c r="B362" s="15" t="s">
        <v>293</v>
      </c>
      <c r="C362" s="15" t="s">
        <v>877</v>
      </c>
      <c r="D362" s="15" t="s">
        <v>1265</v>
      </c>
    </row>
    <row r="363" spans="2:4" x14ac:dyDescent="0.15">
      <c r="B363" s="15" t="s">
        <v>296</v>
      </c>
      <c r="C363" s="15" t="s">
        <v>877</v>
      </c>
      <c r="D363" s="15" t="s">
        <v>1265</v>
      </c>
    </row>
    <row r="364" spans="2:4" x14ac:dyDescent="0.15">
      <c r="B364" s="15" t="s">
        <v>1176</v>
      </c>
      <c r="C364" s="15" t="s">
        <v>877</v>
      </c>
      <c r="D364" s="15" t="s">
        <v>1265</v>
      </c>
    </row>
    <row r="365" spans="2:4" x14ac:dyDescent="0.15">
      <c r="B365" s="15" t="s">
        <v>302</v>
      </c>
      <c r="C365" s="15" t="s">
        <v>877</v>
      </c>
      <c r="D365" s="15" t="s">
        <v>1265</v>
      </c>
    </row>
    <row r="366" spans="2:4" x14ac:dyDescent="0.15">
      <c r="B366" s="15" t="s">
        <v>1177</v>
      </c>
      <c r="C366" s="15" t="s">
        <v>877</v>
      </c>
      <c r="D366" s="15" t="s">
        <v>1265</v>
      </c>
    </row>
    <row r="367" spans="2:4" x14ac:dyDescent="0.15">
      <c r="B367" s="15" t="s">
        <v>299</v>
      </c>
      <c r="C367" s="15" t="s">
        <v>877</v>
      </c>
      <c r="D367" s="15" t="s">
        <v>1265</v>
      </c>
    </row>
    <row r="368" spans="2:4" x14ac:dyDescent="0.15">
      <c r="B368" s="15" t="s">
        <v>411</v>
      </c>
      <c r="C368" s="15" t="s">
        <v>877</v>
      </c>
      <c r="D368" s="15" t="s">
        <v>1265</v>
      </c>
    </row>
    <row r="369" spans="2:4" x14ac:dyDescent="0.15">
      <c r="B369" s="15" t="s">
        <v>414</v>
      </c>
      <c r="C369" s="15" t="s">
        <v>877</v>
      </c>
      <c r="D369" s="15" t="s">
        <v>1265</v>
      </c>
    </row>
    <row r="370" spans="2:4" x14ac:dyDescent="0.15">
      <c r="B370" s="15" t="s">
        <v>417</v>
      </c>
      <c r="C370" s="15" t="s">
        <v>877</v>
      </c>
      <c r="D370" s="15" t="s">
        <v>1265</v>
      </c>
    </row>
    <row r="371" spans="2:4" x14ac:dyDescent="0.15">
      <c r="B371" s="15" t="s">
        <v>420</v>
      </c>
      <c r="C371" s="15" t="s">
        <v>877</v>
      </c>
      <c r="D371" s="15" t="s">
        <v>1265</v>
      </c>
    </row>
    <row r="372" spans="2:4" x14ac:dyDescent="0.15">
      <c r="B372" s="15" t="s">
        <v>423</v>
      </c>
      <c r="C372" s="15" t="s">
        <v>877</v>
      </c>
      <c r="D372" s="15" t="s">
        <v>1265</v>
      </c>
    </row>
    <row r="373" spans="2:4" x14ac:dyDescent="0.15">
      <c r="B373" s="15" t="s">
        <v>1057</v>
      </c>
      <c r="C373" s="15" t="s">
        <v>877</v>
      </c>
      <c r="D373" s="15" t="s">
        <v>1265</v>
      </c>
    </row>
    <row r="374" spans="2:4" x14ac:dyDescent="0.15">
      <c r="B374" s="15" t="s">
        <v>1058</v>
      </c>
      <c r="C374" s="15" t="s">
        <v>877</v>
      </c>
      <c r="D374" s="15" t="s">
        <v>1265</v>
      </c>
    </row>
    <row r="375" spans="2:4" x14ac:dyDescent="0.15">
      <c r="B375" s="15" t="s">
        <v>1059</v>
      </c>
      <c r="C375" s="15" t="s">
        <v>877</v>
      </c>
      <c r="D375" s="15" t="s">
        <v>1265</v>
      </c>
    </row>
    <row r="376" spans="2:4" x14ac:dyDescent="0.15">
      <c r="B376" s="15" t="s">
        <v>1060</v>
      </c>
      <c r="C376" s="15" t="s">
        <v>877</v>
      </c>
      <c r="D376" s="15" t="s">
        <v>1265</v>
      </c>
    </row>
    <row r="377" spans="2:4" x14ac:dyDescent="0.15">
      <c r="B377" s="15" t="s">
        <v>1179</v>
      </c>
      <c r="C377" s="15" t="s">
        <v>877</v>
      </c>
      <c r="D377" s="15" t="s">
        <v>1265</v>
      </c>
    </row>
    <row r="378" spans="2:4" x14ac:dyDescent="0.15">
      <c r="B378" s="15" t="s">
        <v>1061</v>
      </c>
      <c r="C378" s="15" t="s">
        <v>877</v>
      </c>
      <c r="D378" s="15" t="s">
        <v>1265</v>
      </c>
    </row>
    <row r="379" spans="2:4" x14ac:dyDescent="0.15">
      <c r="B379" s="15" t="s">
        <v>460</v>
      </c>
      <c r="C379" s="15" t="s">
        <v>877</v>
      </c>
      <c r="D379" s="15" t="s">
        <v>1265</v>
      </c>
    </row>
    <row r="380" spans="2:4" x14ac:dyDescent="0.15">
      <c r="B380" s="15" t="s">
        <v>1062</v>
      </c>
      <c r="C380" s="15" t="s">
        <v>877</v>
      </c>
      <c r="D380" s="15" t="s">
        <v>1265</v>
      </c>
    </row>
    <row r="381" spans="2:4" x14ac:dyDescent="0.15">
      <c r="B381" s="15" t="s">
        <v>1063</v>
      </c>
      <c r="C381" s="15" t="s">
        <v>877</v>
      </c>
      <c r="D381" s="15" t="s">
        <v>1265</v>
      </c>
    </row>
    <row r="382" spans="2:4" x14ac:dyDescent="0.15">
      <c r="B382" s="15" t="s">
        <v>430</v>
      </c>
      <c r="C382" s="15" t="s">
        <v>877</v>
      </c>
      <c r="D382" s="15" t="s">
        <v>1265</v>
      </c>
    </row>
    <row r="383" spans="2:4" x14ac:dyDescent="0.15">
      <c r="B383" s="15" t="s">
        <v>433</v>
      </c>
      <c r="C383" s="15" t="s">
        <v>877</v>
      </c>
      <c r="D383" s="15" t="s">
        <v>1265</v>
      </c>
    </row>
    <row r="384" spans="2:4" x14ac:dyDescent="0.15">
      <c r="B384" s="15" t="s">
        <v>436</v>
      </c>
      <c r="C384" s="15" t="s">
        <v>877</v>
      </c>
      <c r="D384" s="15" t="s">
        <v>1265</v>
      </c>
    </row>
    <row r="385" spans="2:4" x14ac:dyDescent="0.15">
      <c r="B385" s="15" t="s">
        <v>439</v>
      </c>
      <c r="C385" s="15" t="s">
        <v>877</v>
      </c>
      <c r="D385" s="15" t="s">
        <v>1265</v>
      </c>
    </row>
    <row r="386" spans="2:4" x14ac:dyDescent="0.15">
      <c r="B386" s="15" t="s">
        <v>442</v>
      </c>
      <c r="C386" s="15" t="s">
        <v>877</v>
      </c>
      <c r="D386" s="15" t="s">
        <v>1265</v>
      </c>
    </row>
    <row r="387" spans="2:4" x14ac:dyDescent="0.15">
      <c r="B387" s="15" t="s">
        <v>1180</v>
      </c>
      <c r="C387" s="15" t="s">
        <v>877</v>
      </c>
      <c r="D387" s="15" t="s">
        <v>1265</v>
      </c>
    </row>
    <row r="388" spans="2:4" x14ac:dyDescent="0.15">
      <c r="B388" s="15" t="s">
        <v>1181</v>
      </c>
      <c r="C388" s="15" t="s">
        <v>877</v>
      </c>
      <c r="D388" s="15" t="s">
        <v>1265</v>
      </c>
    </row>
    <row r="389" spans="2:4" x14ac:dyDescent="0.15">
      <c r="B389" s="15" t="s">
        <v>1182</v>
      </c>
      <c r="C389" s="15" t="s">
        <v>877</v>
      </c>
      <c r="D389" s="15" t="s">
        <v>1265</v>
      </c>
    </row>
    <row r="390" spans="2:4" x14ac:dyDescent="0.15">
      <c r="B390" s="15" t="s">
        <v>449</v>
      </c>
      <c r="C390" s="15" t="s">
        <v>877</v>
      </c>
      <c r="D390" s="15" t="s">
        <v>1265</v>
      </c>
    </row>
    <row r="391" spans="2:4" x14ac:dyDescent="0.15">
      <c r="B391" s="15" t="s">
        <v>1183</v>
      </c>
      <c r="C391" s="15" t="s">
        <v>877</v>
      </c>
      <c r="D391" s="15" t="s">
        <v>1265</v>
      </c>
    </row>
    <row r="392" spans="2:4" x14ac:dyDescent="0.15">
      <c r="B392" s="15" t="s">
        <v>923</v>
      </c>
      <c r="C392" s="15" t="s">
        <v>875</v>
      </c>
      <c r="D392" s="15" t="s">
        <v>1266</v>
      </c>
    </row>
    <row r="393" spans="2:4" x14ac:dyDescent="0.15">
      <c r="B393" s="15" t="s">
        <v>1039</v>
      </c>
      <c r="C393" s="15" t="s">
        <v>875</v>
      </c>
      <c r="D393" s="15" t="s">
        <v>1266</v>
      </c>
    </row>
    <row r="394" spans="2:4" x14ac:dyDescent="0.15">
      <c r="B394" s="15" t="s">
        <v>924</v>
      </c>
      <c r="C394" s="15" t="s">
        <v>876</v>
      </c>
      <c r="D394" s="15" t="s">
        <v>1266</v>
      </c>
    </row>
    <row r="395" spans="2:4" x14ac:dyDescent="0.15">
      <c r="B395" s="15" t="s">
        <v>93</v>
      </c>
      <c r="C395" s="15" t="s">
        <v>877</v>
      </c>
      <c r="D395" s="15" t="s">
        <v>1266</v>
      </c>
    </row>
    <row r="396" spans="2:4" x14ac:dyDescent="0.15">
      <c r="B396" s="15" t="s">
        <v>928</v>
      </c>
      <c r="C396" s="15" t="s">
        <v>878</v>
      </c>
      <c r="D396" s="15" t="s">
        <v>1266</v>
      </c>
    </row>
    <row r="397" spans="2:4" x14ac:dyDescent="0.15">
      <c r="B397" s="15" t="s">
        <v>929</v>
      </c>
      <c r="C397" s="15" t="s">
        <v>879</v>
      </c>
      <c r="D397" s="15" t="s">
        <v>1266</v>
      </c>
    </row>
    <row r="398" spans="2:4" x14ac:dyDescent="0.15">
      <c r="B398" s="15" t="s">
        <v>930</v>
      </c>
      <c r="C398" s="15" t="s">
        <v>879</v>
      </c>
      <c r="D398" s="15" t="s">
        <v>1266</v>
      </c>
    </row>
    <row r="399" spans="2:4" x14ac:dyDescent="0.15">
      <c r="B399" s="15" t="s">
        <v>943</v>
      </c>
      <c r="C399" s="15" t="s">
        <v>883</v>
      </c>
      <c r="D399" s="15" t="s">
        <v>1266</v>
      </c>
    </row>
    <row r="400" spans="2:4" x14ac:dyDescent="0.15">
      <c r="B400" s="15" t="s">
        <v>959</v>
      </c>
      <c r="C400" s="15" t="s">
        <v>884</v>
      </c>
      <c r="D400" s="15" t="s">
        <v>1266</v>
      </c>
    </row>
    <row r="401" spans="2:4" x14ac:dyDescent="0.15">
      <c r="B401" s="15" t="s">
        <v>955</v>
      </c>
      <c r="C401" s="15" t="s">
        <v>884</v>
      </c>
      <c r="D401" s="15" t="s">
        <v>1266</v>
      </c>
    </row>
    <row r="402" spans="2:4" x14ac:dyDescent="0.15">
      <c r="B402" s="15" t="s">
        <v>956</v>
      </c>
      <c r="C402" s="15" t="s">
        <v>884</v>
      </c>
      <c r="D402" s="15" t="s">
        <v>1266</v>
      </c>
    </row>
    <row r="403" spans="2:4" x14ac:dyDescent="0.15">
      <c r="B403" s="15" t="s">
        <v>1184</v>
      </c>
      <c r="C403" s="15" t="s">
        <v>884</v>
      </c>
      <c r="D403" s="15" t="s">
        <v>1266</v>
      </c>
    </row>
    <row r="404" spans="2:4" x14ac:dyDescent="0.15">
      <c r="B404" s="15" t="s">
        <v>963</v>
      </c>
      <c r="C404" s="15" t="s">
        <v>884</v>
      </c>
      <c r="D404" s="15" t="s">
        <v>1266</v>
      </c>
    </row>
    <row r="405" spans="2:4" x14ac:dyDescent="0.15">
      <c r="B405" s="15" t="s">
        <v>970</v>
      </c>
      <c r="C405" s="15" t="s">
        <v>869</v>
      </c>
      <c r="D405" s="15" t="s">
        <v>1266</v>
      </c>
    </row>
    <row r="406" spans="2:4" x14ac:dyDescent="0.15">
      <c r="B406" s="15" t="s">
        <v>973</v>
      </c>
      <c r="C406" s="15" t="s">
        <v>885</v>
      </c>
      <c r="D406" s="15" t="s">
        <v>1266</v>
      </c>
    </row>
    <row r="407" spans="2:4" x14ac:dyDescent="0.15">
      <c r="B407" s="15" t="s">
        <v>976</v>
      </c>
      <c r="C407" s="15" t="s">
        <v>877</v>
      </c>
      <c r="D407" s="15" t="s">
        <v>1266</v>
      </c>
    </row>
    <row r="408" spans="2:4" x14ac:dyDescent="0.15">
      <c r="B408" s="15" t="s">
        <v>971</v>
      </c>
      <c r="C408" s="15" t="s">
        <v>877</v>
      </c>
      <c r="D408" s="15" t="s">
        <v>1266</v>
      </c>
    </row>
    <row r="409" spans="2:4" x14ac:dyDescent="0.15">
      <c r="B409" s="15" t="s">
        <v>932</v>
      </c>
      <c r="C409" s="15" t="s">
        <v>877</v>
      </c>
      <c r="D409" s="15" t="s">
        <v>1266</v>
      </c>
    </row>
    <row r="410" spans="2:4" x14ac:dyDescent="0.15">
      <c r="B410" s="15" t="s">
        <v>921</v>
      </c>
      <c r="C410" s="15" t="s">
        <v>877</v>
      </c>
      <c r="D410" s="15" t="s">
        <v>1266</v>
      </c>
    </row>
    <row r="411" spans="2:4" x14ac:dyDescent="0.15">
      <c r="B411" s="15" t="s">
        <v>922</v>
      </c>
      <c r="C411" s="15" t="s">
        <v>875</v>
      </c>
      <c r="D411" s="15" t="s">
        <v>1266</v>
      </c>
    </row>
    <row r="412" spans="2:4" x14ac:dyDescent="0.15">
      <c r="B412" s="15" t="s">
        <v>1037</v>
      </c>
      <c r="C412" s="15" t="s">
        <v>875</v>
      </c>
      <c r="D412" s="15" t="s">
        <v>1266</v>
      </c>
    </row>
    <row r="413" spans="2:4" x14ac:dyDescent="0.15">
      <c r="B413" s="15" t="s">
        <v>1038</v>
      </c>
      <c r="C413" s="15" t="s">
        <v>875</v>
      </c>
      <c r="D413" s="15" t="s">
        <v>1266</v>
      </c>
    </row>
    <row r="414" spans="2:4" x14ac:dyDescent="0.15">
      <c r="B414" s="15" t="s">
        <v>931</v>
      </c>
      <c r="C414" s="15" t="s">
        <v>884</v>
      </c>
      <c r="D414" s="15" t="s">
        <v>1266</v>
      </c>
    </row>
    <row r="415" spans="2:4" x14ac:dyDescent="0.15">
      <c r="B415" s="15" t="s">
        <v>1186</v>
      </c>
      <c r="C415" s="15" t="s">
        <v>884</v>
      </c>
      <c r="D415" s="15" t="s">
        <v>1266</v>
      </c>
    </row>
    <row r="416" spans="2:4" x14ac:dyDescent="0.15">
      <c r="B416" s="15" t="s">
        <v>936</v>
      </c>
      <c r="C416" s="15" t="s">
        <v>884</v>
      </c>
      <c r="D416" s="15" t="s">
        <v>1266</v>
      </c>
    </row>
    <row r="417" spans="2:4" x14ac:dyDescent="0.15">
      <c r="B417" s="15" t="s">
        <v>933</v>
      </c>
      <c r="C417" s="15" t="s">
        <v>884</v>
      </c>
      <c r="D417" s="15" t="s">
        <v>1266</v>
      </c>
    </row>
    <row r="418" spans="2:4" x14ac:dyDescent="0.15">
      <c r="B418" s="15" t="s">
        <v>944</v>
      </c>
      <c r="C418" s="15" t="s">
        <v>884</v>
      </c>
      <c r="D418" s="15" t="s">
        <v>1266</v>
      </c>
    </row>
    <row r="419" spans="2:4" x14ac:dyDescent="0.15">
      <c r="B419" s="15" t="s">
        <v>945</v>
      </c>
      <c r="C419" s="15" t="s">
        <v>884</v>
      </c>
      <c r="D419" s="15" t="s">
        <v>1266</v>
      </c>
    </row>
    <row r="420" spans="2:4" x14ac:dyDescent="0.15">
      <c r="B420" s="15" t="s">
        <v>946</v>
      </c>
      <c r="C420" s="15" t="s">
        <v>884</v>
      </c>
      <c r="D420" s="15" t="s">
        <v>1266</v>
      </c>
    </row>
    <row r="421" spans="2:4" x14ac:dyDescent="0.15">
      <c r="B421" s="15" t="s">
        <v>947</v>
      </c>
      <c r="C421" s="15" t="s">
        <v>884</v>
      </c>
      <c r="D421" s="15" t="s">
        <v>1266</v>
      </c>
    </row>
    <row r="422" spans="2:4" x14ac:dyDescent="0.15">
      <c r="B422" s="15" t="s">
        <v>948</v>
      </c>
      <c r="C422" s="15" t="s">
        <v>884</v>
      </c>
      <c r="D422" s="15" t="s">
        <v>1266</v>
      </c>
    </row>
    <row r="423" spans="2:4" x14ac:dyDescent="0.15">
      <c r="B423" s="15" t="s">
        <v>949</v>
      </c>
      <c r="C423" s="15" t="s">
        <v>884</v>
      </c>
      <c r="D423" s="15" t="s">
        <v>1266</v>
      </c>
    </row>
    <row r="424" spans="2:4" x14ac:dyDescent="0.15">
      <c r="B424" s="15" t="s">
        <v>942</v>
      </c>
      <c r="C424" s="15" t="s">
        <v>884</v>
      </c>
      <c r="D424" s="15" t="s">
        <v>1266</v>
      </c>
    </row>
    <row r="425" spans="2:4" x14ac:dyDescent="0.15">
      <c r="B425" s="15" t="s">
        <v>950</v>
      </c>
      <c r="C425" s="15" t="s">
        <v>884</v>
      </c>
      <c r="D425" s="15" t="s">
        <v>1266</v>
      </c>
    </row>
    <row r="426" spans="2:4" x14ac:dyDescent="0.15">
      <c r="B426" s="15" t="s">
        <v>935</v>
      </c>
      <c r="C426" s="15" t="s">
        <v>884</v>
      </c>
      <c r="D426" s="15" t="s">
        <v>1266</v>
      </c>
    </row>
    <row r="427" spans="2:4" x14ac:dyDescent="0.15">
      <c r="B427" s="15" t="s">
        <v>951</v>
      </c>
      <c r="C427" s="15" t="s">
        <v>884</v>
      </c>
      <c r="D427" s="15" t="s">
        <v>1266</v>
      </c>
    </row>
    <row r="428" spans="2:4" x14ac:dyDescent="0.15">
      <c r="B428" s="15" t="s">
        <v>952</v>
      </c>
      <c r="C428" s="15" t="s">
        <v>884</v>
      </c>
      <c r="D428" s="15" t="s">
        <v>1266</v>
      </c>
    </row>
    <row r="429" spans="2:4" x14ac:dyDescent="0.15">
      <c r="B429" s="15" t="s">
        <v>953</v>
      </c>
      <c r="C429" s="15" t="s">
        <v>884</v>
      </c>
      <c r="D429" s="15" t="s">
        <v>1266</v>
      </c>
    </row>
    <row r="430" spans="2:4" x14ac:dyDescent="0.15">
      <c r="B430" s="15" t="s">
        <v>954</v>
      </c>
      <c r="C430" s="15" t="s">
        <v>884</v>
      </c>
      <c r="D430" s="15" t="s">
        <v>1266</v>
      </c>
    </row>
    <row r="431" spans="2:4" x14ac:dyDescent="0.15">
      <c r="B431" s="15" t="s">
        <v>968</v>
      </c>
      <c r="C431" s="15" t="s">
        <v>884</v>
      </c>
      <c r="D431" s="15" t="s">
        <v>1266</v>
      </c>
    </row>
    <row r="432" spans="2:4" x14ac:dyDescent="0.15">
      <c r="B432" s="15" t="s">
        <v>957</v>
      </c>
      <c r="C432" s="15" t="s">
        <v>884</v>
      </c>
      <c r="D432" s="15" t="s">
        <v>1266</v>
      </c>
    </row>
    <row r="433" spans="2:4" x14ac:dyDescent="0.15">
      <c r="B433" s="15" t="s">
        <v>958</v>
      </c>
      <c r="C433" s="15" t="s">
        <v>884</v>
      </c>
      <c r="D433" s="15" t="s">
        <v>1266</v>
      </c>
    </row>
    <row r="434" spans="2:4" x14ac:dyDescent="0.15">
      <c r="B434" s="15" t="s">
        <v>960</v>
      </c>
      <c r="C434" s="15" t="s">
        <v>884</v>
      </c>
      <c r="D434" s="15" t="s">
        <v>1266</v>
      </c>
    </row>
    <row r="435" spans="2:4" x14ac:dyDescent="0.15">
      <c r="B435" s="15" t="s">
        <v>961</v>
      </c>
      <c r="C435" s="15" t="s">
        <v>884</v>
      </c>
      <c r="D435" s="15" t="s">
        <v>1266</v>
      </c>
    </row>
    <row r="436" spans="2:4" x14ac:dyDescent="0.15">
      <c r="B436" s="15" t="s">
        <v>937</v>
      </c>
      <c r="C436" s="15" t="s">
        <v>884</v>
      </c>
      <c r="D436" s="15" t="s">
        <v>1266</v>
      </c>
    </row>
    <row r="437" spans="2:4" x14ac:dyDescent="0.15">
      <c r="B437" s="15" t="s">
        <v>962</v>
      </c>
      <c r="C437" s="15" t="s">
        <v>884</v>
      </c>
      <c r="D437" s="15" t="s">
        <v>1266</v>
      </c>
    </row>
    <row r="438" spans="2:4" x14ac:dyDescent="0.15">
      <c r="B438" s="15" t="s">
        <v>969</v>
      </c>
      <c r="C438" s="15" t="s">
        <v>884</v>
      </c>
      <c r="D438" s="15" t="s">
        <v>1266</v>
      </c>
    </row>
    <row r="439" spans="2:4" x14ac:dyDescent="0.15">
      <c r="B439" s="15" t="s">
        <v>964</v>
      </c>
      <c r="C439" s="15" t="s">
        <v>884</v>
      </c>
      <c r="D439" s="15" t="s">
        <v>1266</v>
      </c>
    </row>
    <row r="440" spans="2:4" x14ac:dyDescent="0.15">
      <c r="B440" s="15" t="s">
        <v>965</v>
      </c>
      <c r="C440" s="15" t="s">
        <v>884</v>
      </c>
      <c r="D440" s="15" t="s">
        <v>1266</v>
      </c>
    </row>
    <row r="441" spans="2:4" x14ac:dyDescent="0.15">
      <c r="B441" s="15" t="s">
        <v>1188</v>
      </c>
      <c r="C441" s="15" t="s">
        <v>884</v>
      </c>
      <c r="D441" s="15" t="s">
        <v>1266</v>
      </c>
    </row>
    <row r="442" spans="2:4" x14ac:dyDescent="0.15">
      <c r="B442" s="15" t="s">
        <v>966</v>
      </c>
      <c r="C442" s="15" t="s">
        <v>884</v>
      </c>
      <c r="D442" s="15" t="s">
        <v>1266</v>
      </c>
    </row>
    <row r="443" spans="2:4" x14ac:dyDescent="0.15">
      <c r="B443" s="15" t="s">
        <v>940</v>
      </c>
      <c r="C443" s="15" t="s">
        <v>884</v>
      </c>
      <c r="D443" s="15" t="s">
        <v>1266</v>
      </c>
    </row>
    <row r="444" spans="2:4" x14ac:dyDescent="0.15">
      <c r="B444" s="15" t="s">
        <v>974</v>
      </c>
      <c r="C444" s="15" t="s">
        <v>884</v>
      </c>
      <c r="D444" s="15" t="s">
        <v>1266</v>
      </c>
    </row>
    <row r="445" spans="2:4" x14ac:dyDescent="0.15">
      <c r="B445" s="15" t="s">
        <v>975</v>
      </c>
      <c r="C445" s="15" t="s">
        <v>884</v>
      </c>
      <c r="D445" s="15" t="s">
        <v>1266</v>
      </c>
    </row>
    <row r="446" spans="2:4" x14ac:dyDescent="0.15">
      <c r="B446" s="15" t="s">
        <v>1190</v>
      </c>
      <c r="C446" s="15" t="s">
        <v>884</v>
      </c>
      <c r="D446" s="15" t="s">
        <v>1266</v>
      </c>
    </row>
    <row r="447" spans="2:4" x14ac:dyDescent="0.15">
      <c r="B447" s="15" t="s">
        <v>977</v>
      </c>
      <c r="C447" s="15" t="s">
        <v>884</v>
      </c>
      <c r="D447" s="15" t="s">
        <v>1266</v>
      </c>
    </row>
    <row r="448" spans="2:4" x14ac:dyDescent="0.15">
      <c r="B448" s="15" t="s">
        <v>1192</v>
      </c>
      <c r="C448" s="15" t="s">
        <v>884</v>
      </c>
      <c r="D448" s="15" t="s">
        <v>1266</v>
      </c>
    </row>
    <row r="449" spans="2:4" x14ac:dyDescent="0.15">
      <c r="B449" s="15" t="s">
        <v>941</v>
      </c>
      <c r="C449" s="15" t="s">
        <v>884</v>
      </c>
      <c r="D449" s="15" t="s">
        <v>1266</v>
      </c>
    </row>
    <row r="450" spans="2:4" x14ac:dyDescent="0.15">
      <c r="B450" s="15" t="s">
        <v>1040</v>
      </c>
      <c r="C450" s="15" t="s">
        <v>884</v>
      </c>
      <c r="D450" s="15" t="s">
        <v>1266</v>
      </c>
    </row>
    <row r="451" spans="2:4" x14ac:dyDescent="0.15">
      <c r="B451" s="15" t="s">
        <v>934</v>
      </c>
      <c r="C451" s="15" t="s">
        <v>884</v>
      </c>
      <c r="D451" s="15" t="s">
        <v>1266</v>
      </c>
    </row>
    <row r="452" spans="2:4" x14ac:dyDescent="0.15">
      <c r="B452" s="15" t="s">
        <v>938</v>
      </c>
      <c r="C452" s="15" t="s">
        <v>884</v>
      </c>
      <c r="D452" s="15" t="s">
        <v>1266</v>
      </c>
    </row>
    <row r="453" spans="2:4" x14ac:dyDescent="0.15">
      <c r="B453" s="15" t="s">
        <v>967</v>
      </c>
      <c r="C453" s="15" t="s">
        <v>884</v>
      </c>
      <c r="D453" s="15" t="s">
        <v>1266</v>
      </c>
    </row>
    <row r="454" spans="2:4" x14ac:dyDescent="0.15">
      <c r="B454" s="15" t="s">
        <v>972</v>
      </c>
      <c r="C454" s="15" t="s">
        <v>885</v>
      </c>
      <c r="D454" s="15" t="s">
        <v>1266</v>
      </c>
    </row>
    <row r="455" spans="2:4" x14ac:dyDescent="0.15">
      <c r="B455" s="15" t="s">
        <v>939</v>
      </c>
      <c r="C455" s="15" t="s">
        <v>1276</v>
      </c>
      <c r="D455" s="15" t="s">
        <v>1266</v>
      </c>
    </row>
    <row r="456" spans="2:4" x14ac:dyDescent="0.15">
      <c r="B456" s="15" t="s">
        <v>1194</v>
      </c>
      <c r="C456" s="15" t="s">
        <v>1276</v>
      </c>
      <c r="D456" s="15" t="s">
        <v>1266</v>
      </c>
    </row>
    <row r="457" spans="2:4" x14ac:dyDescent="0.15">
      <c r="B457" s="15" t="s">
        <v>96</v>
      </c>
      <c r="C457" s="15" t="s">
        <v>877</v>
      </c>
      <c r="D457" s="15" t="s">
        <v>1266</v>
      </c>
    </row>
    <row r="458" spans="2:4" x14ac:dyDescent="0.15">
      <c r="B458" s="15" t="s">
        <v>927</v>
      </c>
      <c r="C458" s="15" t="s">
        <v>877</v>
      </c>
      <c r="D458" s="15" t="s">
        <v>1266</v>
      </c>
    </row>
    <row r="459" spans="2:4" x14ac:dyDescent="0.15">
      <c r="B459" s="15" t="s">
        <v>925</v>
      </c>
      <c r="C459" s="15" t="s">
        <v>877</v>
      </c>
      <c r="D459" s="15" t="s">
        <v>1266</v>
      </c>
    </row>
    <row r="460" spans="2:4" x14ac:dyDescent="0.15">
      <c r="B460" s="15" t="s">
        <v>926</v>
      </c>
      <c r="C460" s="15" t="s">
        <v>877</v>
      </c>
      <c r="D460" s="15" t="s">
        <v>1266</v>
      </c>
    </row>
    <row r="461" spans="2:4" x14ac:dyDescent="0.15">
      <c r="B461" s="108" t="s">
        <v>1206</v>
      </c>
      <c r="C461" s="15" t="s">
        <v>877</v>
      </c>
      <c r="D461" s="15" t="s">
        <v>1267</v>
      </c>
    </row>
    <row r="462" spans="2:4" x14ac:dyDescent="0.15">
      <c r="B462" s="108" t="s">
        <v>1208</v>
      </c>
      <c r="C462" s="15" t="s">
        <v>877</v>
      </c>
      <c r="D462" s="15" t="s">
        <v>1267</v>
      </c>
    </row>
    <row r="463" spans="2:4" x14ac:dyDescent="0.15">
      <c r="B463" s="108" t="s">
        <v>1287</v>
      </c>
      <c r="C463" s="15" t="s">
        <v>877</v>
      </c>
      <c r="D463" s="15" t="s">
        <v>1267</v>
      </c>
    </row>
    <row r="464" spans="2:4" x14ac:dyDescent="0.15">
      <c r="B464" s="108" t="s">
        <v>1211</v>
      </c>
      <c r="C464" s="15" t="s">
        <v>877</v>
      </c>
      <c r="D464" s="15" t="s">
        <v>1267</v>
      </c>
    </row>
    <row r="465" spans="2:4" x14ac:dyDescent="0.15">
      <c r="B465" s="108" t="s">
        <v>1213</v>
      </c>
      <c r="C465" s="15" t="s">
        <v>877</v>
      </c>
      <c r="D465" s="15" t="s">
        <v>1267</v>
      </c>
    </row>
    <row r="466" spans="2:4" x14ac:dyDescent="0.15">
      <c r="B466" s="140" t="s">
        <v>1288</v>
      </c>
      <c r="C466" s="15" t="s">
        <v>877</v>
      </c>
      <c r="D466" s="15" t="s">
        <v>1267</v>
      </c>
    </row>
    <row r="467" spans="2:4" x14ac:dyDescent="0.15">
      <c r="B467" s="140" t="s">
        <v>1289</v>
      </c>
      <c r="C467" s="15" t="s">
        <v>877</v>
      </c>
      <c r="D467" s="15" t="s">
        <v>1267</v>
      </c>
    </row>
    <row r="468" spans="2:4" x14ac:dyDescent="0.15">
      <c r="B468" s="140" t="s">
        <v>1290</v>
      </c>
      <c r="C468" s="15" t="s">
        <v>877</v>
      </c>
      <c r="D468" s="15" t="s">
        <v>1267</v>
      </c>
    </row>
    <row r="469" spans="2:4" x14ac:dyDescent="0.15">
      <c r="B469" s="140" t="s">
        <v>1291</v>
      </c>
      <c r="C469" s="15" t="s">
        <v>877</v>
      </c>
      <c r="D469" s="15" t="s">
        <v>1267</v>
      </c>
    </row>
    <row r="470" spans="2:4" x14ac:dyDescent="0.15">
      <c r="B470" s="140" t="s">
        <v>1292</v>
      </c>
      <c r="C470" s="15" t="s">
        <v>875</v>
      </c>
      <c r="D470" s="15" t="s">
        <v>1266</v>
      </c>
    </row>
    <row r="471" spans="2:4" x14ac:dyDescent="0.15">
      <c r="B471" s="140" t="s">
        <v>1293</v>
      </c>
      <c r="C471" s="15" t="s">
        <v>876</v>
      </c>
      <c r="D471" s="15" t="s">
        <v>1263</v>
      </c>
    </row>
    <row r="472" spans="2:4" x14ac:dyDescent="0.15">
      <c r="B472" s="140" t="s">
        <v>1294</v>
      </c>
      <c r="C472" s="15" t="s">
        <v>877</v>
      </c>
      <c r="D472" s="15" t="s">
        <v>1267</v>
      </c>
    </row>
    <row r="473" spans="2:4" x14ac:dyDescent="0.15">
      <c r="B473" s="140" t="s">
        <v>1295</v>
      </c>
      <c r="C473" s="15" t="s">
        <v>878</v>
      </c>
      <c r="D473" s="15" t="s">
        <v>1263</v>
      </c>
    </row>
    <row r="474" spans="2:4" x14ac:dyDescent="0.15">
      <c r="B474" s="140" t="s">
        <v>1296</v>
      </c>
      <c r="C474" s="15" t="s">
        <v>877</v>
      </c>
      <c r="D474" s="15" t="s">
        <v>1263</v>
      </c>
    </row>
    <row r="475" spans="2:4" x14ac:dyDescent="0.15">
      <c r="B475" s="140" t="s">
        <v>1224</v>
      </c>
      <c r="C475" s="15" t="s">
        <v>897</v>
      </c>
      <c r="D475" s="15" t="s">
        <v>1263</v>
      </c>
    </row>
    <row r="476" spans="2:4" x14ac:dyDescent="0.15">
      <c r="B476" s="140" t="s">
        <v>1226</v>
      </c>
      <c r="C476" s="15" t="s">
        <v>875</v>
      </c>
      <c r="D476" s="15" t="s">
        <v>1264</v>
      </c>
    </row>
    <row r="477" spans="2:4" x14ac:dyDescent="0.15">
      <c r="B477" s="140" t="s">
        <v>1228</v>
      </c>
      <c r="C477" s="15" t="s">
        <v>877</v>
      </c>
      <c r="D477" s="15" t="s">
        <v>1263</v>
      </c>
    </row>
    <row r="478" spans="2:4" x14ac:dyDescent="0.15">
      <c r="B478" s="140" t="s">
        <v>1297</v>
      </c>
      <c r="C478" s="15" t="s">
        <v>877</v>
      </c>
      <c r="D478" s="15" t="s">
        <v>1267</v>
      </c>
    </row>
    <row r="479" spans="2:4" x14ac:dyDescent="0.15">
      <c r="B479" s="140" t="s">
        <v>1298</v>
      </c>
      <c r="C479" s="15" t="s">
        <v>877</v>
      </c>
      <c r="D479" s="15" t="s">
        <v>1267</v>
      </c>
    </row>
    <row r="480" spans="2:4" x14ac:dyDescent="0.15">
      <c r="B480" s="140" t="s">
        <v>1299</v>
      </c>
      <c r="C480" s="15" t="s">
        <v>877</v>
      </c>
      <c r="D480" s="15" t="s">
        <v>1267</v>
      </c>
    </row>
    <row r="481" spans="2:4" x14ac:dyDescent="0.15">
      <c r="B481" s="140" t="s">
        <v>1300</v>
      </c>
      <c r="C481" s="15" t="s">
        <v>877</v>
      </c>
      <c r="D481" s="15" t="s">
        <v>1267</v>
      </c>
    </row>
    <row r="482" spans="2:4" x14ac:dyDescent="0.15">
      <c r="B482" s="108" t="s">
        <v>1301</v>
      </c>
      <c r="C482" s="15" t="s">
        <v>877</v>
      </c>
      <c r="D482" s="15" t="s">
        <v>1267</v>
      </c>
    </row>
    <row r="483" spans="2:4" x14ac:dyDescent="0.15">
      <c r="B483" s="140" t="s">
        <v>1235</v>
      </c>
      <c r="C483" s="15" t="s">
        <v>884</v>
      </c>
      <c r="D483" s="15" t="s">
        <v>505</v>
      </c>
    </row>
    <row r="484" spans="2:4" x14ac:dyDescent="0.15">
      <c r="B484" s="15" t="s">
        <v>1236</v>
      </c>
      <c r="C484" s="15" t="s">
        <v>878</v>
      </c>
      <c r="D484" s="15" t="s">
        <v>1263</v>
      </c>
    </row>
    <row r="485" spans="2:4" x14ac:dyDescent="0.15">
      <c r="B485" s="15" t="s">
        <v>1237</v>
      </c>
      <c r="C485" s="15" t="s">
        <v>880</v>
      </c>
      <c r="D485" s="15" t="s">
        <v>1263</v>
      </c>
    </row>
    <row r="486" spans="2:4" x14ac:dyDescent="0.15">
      <c r="B486" s="15" t="s">
        <v>1238</v>
      </c>
      <c r="C486" s="15" t="s">
        <v>875</v>
      </c>
      <c r="D486" s="15" t="s">
        <v>1263</v>
      </c>
    </row>
    <row r="487" spans="2:4" x14ac:dyDescent="0.15">
      <c r="B487" s="15" t="s">
        <v>1239</v>
      </c>
      <c r="C487" s="15" t="s">
        <v>877</v>
      </c>
      <c r="D487" s="15" t="s">
        <v>1263</v>
      </c>
    </row>
    <row r="488" spans="2:4" x14ac:dyDescent="0.15">
      <c r="B488" s="15" t="s">
        <v>1240</v>
      </c>
      <c r="C488" s="15" t="s">
        <v>877</v>
      </c>
      <c r="D488" s="15" t="s">
        <v>1267</v>
      </c>
    </row>
    <row r="489" spans="2:4" x14ac:dyDescent="0.15">
      <c r="B489" s="15" t="s">
        <v>1241</v>
      </c>
      <c r="C489" s="15" t="s">
        <v>877</v>
      </c>
      <c r="D489" s="15" t="s">
        <v>1267</v>
      </c>
    </row>
    <row r="490" spans="2:4" x14ac:dyDescent="0.15">
      <c r="B490" s="15" t="s">
        <v>1242</v>
      </c>
      <c r="C490" s="15" t="s">
        <v>877</v>
      </c>
      <c r="D490" s="15" t="s">
        <v>1267</v>
      </c>
    </row>
    <row r="491" spans="2:4" x14ac:dyDescent="0.15">
      <c r="B491" s="15" t="s">
        <v>1243</v>
      </c>
      <c r="C491" s="15" t="s">
        <v>877</v>
      </c>
      <c r="D491" s="15" t="s">
        <v>1267</v>
      </c>
    </row>
    <row r="492" spans="2:4" x14ac:dyDescent="0.15">
      <c r="B492" s="15" t="s">
        <v>1244</v>
      </c>
      <c r="C492" s="15" t="s">
        <v>877</v>
      </c>
      <c r="D492" s="15" t="s">
        <v>1267</v>
      </c>
    </row>
    <row r="493" spans="2:4" x14ac:dyDescent="0.15">
      <c r="B493" s="15" t="s">
        <v>1245</v>
      </c>
      <c r="C493" s="15" t="s">
        <v>875</v>
      </c>
      <c r="D493" s="15" t="s">
        <v>1267</v>
      </c>
    </row>
    <row r="494" spans="2:4" x14ac:dyDescent="0.15">
      <c r="B494" s="15" t="s">
        <v>1246</v>
      </c>
      <c r="C494" s="15" t="s">
        <v>875</v>
      </c>
      <c r="D494" s="15" t="s">
        <v>1265</v>
      </c>
    </row>
    <row r="495" spans="2:4" x14ac:dyDescent="0.15">
      <c r="B495" s="15" t="s">
        <v>1247</v>
      </c>
      <c r="C495" s="15" t="s">
        <v>877</v>
      </c>
      <c r="D495" s="15" t="s">
        <v>1267</v>
      </c>
    </row>
    <row r="496" spans="2:4" x14ac:dyDescent="0.15">
      <c r="B496" s="15" t="s">
        <v>1248</v>
      </c>
      <c r="C496" s="15" t="s">
        <v>877</v>
      </c>
      <c r="D496" s="15" t="s">
        <v>1267</v>
      </c>
    </row>
    <row r="497" spans="2:4" x14ac:dyDescent="0.15">
      <c r="B497" s="15" t="s">
        <v>1268</v>
      </c>
      <c r="C497" s="15" t="s">
        <v>877</v>
      </c>
      <c r="D497" s="15" t="s">
        <v>508</v>
      </c>
    </row>
  </sheetData>
  <mergeCells count="285">
    <mergeCell ref="N46:N47"/>
    <mergeCell ref="C84:H84"/>
    <mergeCell ref="C44:H44"/>
    <mergeCell ref="C45:H45"/>
    <mergeCell ref="I145:M145"/>
    <mergeCell ref="I146:M146"/>
    <mergeCell ref="I147:M147"/>
    <mergeCell ref="I148:M148"/>
    <mergeCell ref="I58:M58"/>
    <mergeCell ref="I59:M59"/>
    <mergeCell ref="I60:M60"/>
    <mergeCell ref="I61:M61"/>
    <mergeCell ref="I62:M62"/>
    <mergeCell ref="I63:M63"/>
    <mergeCell ref="I64:M64"/>
    <mergeCell ref="I71:M71"/>
    <mergeCell ref="I72:M72"/>
    <mergeCell ref="I65:M65"/>
    <mergeCell ref="I84:M84"/>
    <mergeCell ref="I85:M85"/>
    <mergeCell ref="G99:H99"/>
    <mergeCell ref="I101:M101"/>
    <mergeCell ref="H121:L121"/>
    <mergeCell ref="G97:H97"/>
    <mergeCell ref="I153:M153"/>
    <mergeCell ref="C85:H85"/>
    <mergeCell ref="C124:H124"/>
    <mergeCell ref="C125:H125"/>
    <mergeCell ref="H81:L81"/>
    <mergeCell ref="I142:M142"/>
    <mergeCell ref="A75:N75"/>
    <mergeCell ref="G88:H88"/>
    <mergeCell ref="G89:H89"/>
    <mergeCell ref="G90:H90"/>
    <mergeCell ref="G91:H91"/>
    <mergeCell ref="G92:H92"/>
    <mergeCell ref="G93:H93"/>
    <mergeCell ref="G104:H104"/>
    <mergeCell ref="G105:H105"/>
    <mergeCell ref="G94:H94"/>
    <mergeCell ref="I124:M124"/>
    <mergeCell ref="I125:M125"/>
    <mergeCell ref="G134:H134"/>
    <mergeCell ref="A125:B125"/>
    <mergeCell ref="A126:A127"/>
    <mergeCell ref="B126:B127"/>
    <mergeCell ref="C126:D126"/>
    <mergeCell ref="C79:D79"/>
    <mergeCell ref="A85:B85"/>
    <mergeCell ref="N86:N87"/>
    <mergeCell ref="F86:F87"/>
    <mergeCell ref="A86:A87"/>
    <mergeCell ref="A84:B84"/>
    <mergeCell ref="F80:G80"/>
    <mergeCell ref="H80:I80"/>
    <mergeCell ref="G66:H66"/>
    <mergeCell ref="G67:H67"/>
    <mergeCell ref="G68:H68"/>
    <mergeCell ref="I73:M73"/>
    <mergeCell ref="G70:H70"/>
    <mergeCell ref="G71:H71"/>
    <mergeCell ref="G72:H72"/>
    <mergeCell ref="I70:M70"/>
    <mergeCell ref="I86:M87"/>
    <mergeCell ref="F160:G160"/>
    <mergeCell ref="H160:I160"/>
    <mergeCell ref="H161:L161"/>
    <mergeCell ref="I126:M127"/>
    <mergeCell ref="G126:H127"/>
    <mergeCell ref="A155:N155"/>
    <mergeCell ref="C159:D159"/>
    <mergeCell ref="G131:H131"/>
    <mergeCell ref="G132:H132"/>
    <mergeCell ref="G133:H133"/>
    <mergeCell ref="I128:M128"/>
    <mergeCell ref="I129:M129"/>
    <mergeCell ref="I130:M130"/>
    <mergeCell ref="I131:M131"/>
    <mergeCell ref="I132:M132"/>
    <mergeCell ref="I133:M133"/>
    <mergeCell ref="I134:M134"/>
    <mergeCell ref="I135:M135"/>
    <mergeCell ref="I136:M136"/>
    <mergeCell ref="I137:M137"/>
    <mergeCell ref="I138:M138"/>
    <mergeCell ref="I139:M139"/>
    <mergeCell ref="N126:N127"/>
    <mergeCell ref="F126:F127"/>
    <mergeCell ref="G128:H128"/>
    <mergeCell ref="G129:H129"/>
    <mergeCell ref="G130:H130"/>
    <mergeCell ref="G137:H137"/>
    <mergeCell ref="G138:H138"/>
    <mergeCell ref="G139:H139"/>
    <mergeCell ref="G152:H152"/>
    <mergeCell ref="G146:H146"/>
    <mergeCell ref="G147:H147"/>
    <mergeCell ref="G148:H148"/>
    <mergeCell ref="G149:H149"/>
    <mergeCell ref="G150:H150"/>
    <mergeCell ref="G151:H151"/>
    <mergeCell ref="I149:M149"/>
    <mergeCell ref="I150:M150"/>
    <mergeCell ref="I151:M151"/>
    <mergeCell ref="I152:M152"/>
    <mergeCell ref="I143:M143"/>
    <mergeCell ref="I144:M144"/>
    <mergeCell ref="G135:H135"/>
    <mergeCell ref="G136:H136"/>
    <mergeCell ref="I140:M140"/>
    <mergeCell ref="I141:M141"/>
    <mergeCell ref="G140:H140"/>
    <mergeCell ref="G141:H141"/>
    <mergeCell ref="G142:H142"/>
    <mergeCell ref="G143:H143"/>
    <mergeCell ref="G144:H144"/>
    <mergeCell ref="G145:H145"/>
    <mergeCell ref="I113:M113"/>
    <mergeCell ref="G95:H95"/>
    <mergeCell ref="E126:E127"/>
    <mergeCell ref="G96:H96"/>
    <mergeCell ref="I89:M89"/>
    <mergeCell ref="I90:M90"/>
    <mergeCell ref="I91:M91"/>
    <mergeCell ref="I92:M92"/>
    <mergeCell ref="I93:M93"/>
    <mergeCell ref="I102:M102"/>
    <mergeCell ref="I103:M103"/>
    <mergeCell ref="I104:M104"/>
    <mergeCell ref="I105:M105"/>
    <mergeCell ref="I99:M99"/>
    <mergeCell ref="I100:M100"/>
    <mergeCell ref="I108:M108"/>
    <mergeCell ref="I109:M109"/>
    <mergeCell ref="I98:M98"/>
    <mergeCell ref="I112:M112"/>
    <mergeCell ref="I95:M95"/>
    <mergeCell ref="I96:M96"/>
    <mergeCell ref="I97:M97"/>
    <mergeCell ref="G103:H103"/>
    <mergeCell ref="I94:M94"/>
    <mergeCell ref="I88:M88"/>
    <mergeCell ref="G98:H98"/>
    <mergeCell ref="G58:H58"/>
    <mergeCell ref="G59:H59"/>
    <mergeCell ref="G60:H60"/>
    <mergeCell ref="A124:B124"/>
    <mergeCell ref="C119:D119"/>
    <mergeCell ref="G106:H106"/>
    <mergeCell ref="G107:H107"/>
    <mergeCell ref="G108:H108"/>
    <mergeCell ref="G100:H100"/>
    <mergeCell ref="B86:B87"/>
    <mergeCell ref="C86:D86"/>
    <mergeCell ref="E86:E87"/>
    <mergeCell ref="A122:N122"/>
    <mergeCell ref="F120:G120"/>
    <mergeCell ref="H120:I120"/>
    <mergeCell ref="G86:H87"/>
    <mergeCell ref="G109:H109"/>
    <mergeCell ref="G110:H110"/>
    <mergeCell ref="G111:H111"/>
    <mergeCell ref="G112:H112"/>
    <mergeCell ref="G101:H101"/>
    <mergeCell ref="G102:H102"/>
    <mergeCell ref="F6:F7"/>
    <mergeCell ref="E6:E7"/>
    <mergeCell ref="C4:H4"/>
    <mergeCell ref="C5:H5"/>
    <mergeCell ref="I33:M33"/>
    <mergeCell ref="I44:M44"/>
    <mergeCell ref="G26:H26"/>
    <mergeCell ref="G53:H53"/>
    <mergeCell ref="I48:M48"/>
    <mergeCell ref="I49:M49"/>
    <mergeCell ref="I46:M47"/>
    <mergeCell ref="I50:M50"/>
    <mergeCell ref="I51:M51"/>
    <mergeCell ref="G49:H49"/>
    <mergeCell ref="G50:H50"/>
    <mergeCell ref="G46:H47"/>
    <mergeCell ref="I45:M45"/>
    <mergeCell ref="F40:G40"/>
    <mergeCell ref="G9:H9"/>
    <mergeCell ref="G10:H10"/>
    <mergeCell ref="G11:H11"/>
    <mergeCell ref="G12:H12"/>
    <mergeCell ref="G14:H14"/>
    <mergeCell ref="G13:H13"/>
    <mergeCell ref="Y4:Z4"/>
    <mergeCell ref="Y5:Z5"/>
    <mergeCell ref="G28:H28"/>
    <mergeCell ref="G29:H29"/>
    <mergeCell ref="G30:H30"/>
    <mergeCell ref="I11:M11"/>
    <mergeCell ref="I12:M12"/>
    <mergeCell ref="I13:M13"/>
    <mergeCell ref="I14:M14"/>
    <mergeCell ref="I15:M15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5:M5"/>
    <mergeCell ref="G20:H20"/>
    <mergeCell ref="G21:H21"/>
    <mergeCell ref="I4:M4"/>
    <mergeCell ref="G8:H8"/>
    <mergeCell ref="G17:H17"/>
    <mergeCell ref="G18:H18"/>
    <mergeCell ref="G19:H19"/>
    <mergeCell ref="G48:H48"/>
    <mergeCell ref="A115:N115"/>
    <mergeCell ref="G51:H51"/>
    <mergeCell ref="G52:H52"/>
    <mergeCell ref="G22:H22"/>
    <mergeCell ref="G23:H23"/>
    <mergeCell ref="G24:H24"/>
    <mergeCell ref="G25:H25"/>
    <mergeCell ref="A44:B44"/>
    <mergeCell ref="G31:H31"/>
    <mergeCell ref="G32:H32"/>
    <mergeCell ref="A46:A47"/>
    <mergeCell ref="B46:B47"/>
    <mergeCell ref="C46:D46"/>
    <mergeCell ref="E46:E47"/>
    <mergeCell ref="F46:F47"/>
    <mergeCell ref="I53:M53"/>
    <mergeCell ref="I52:M52"/>
    <mergeCell ref="A45:B45"/>
    <mergeCell ref="I106:M106"/>
    <mergeCell ref="I107:M107"/>
    <mergeCell ref="A2:N2"/>
    <mergeCell ref="A42:N42"/>
    <mergeCell ref="A4:B4"/>
    <mergeCell ref="A5:B5"/>
    <mergeCell ref="B6:B7"/>
    <mergeCell ref="G6:H7"/>
    <mergeCell ref="C6:D6"/>
    <mergeCell ref="I6:M7"/>
    <mergeCell ref="G27:H27"/>
    <mergeCell ref="I8:M8"/>
    <mergeCell ref="I9:M9"/>
    <mergeCell ref="I10:M10"/>
    <mergeCell ref="A6:A7"/>
    <mergeCell ref="A35:N35"/>
    <mergeCell ref="H41:L41"/>
    <mergeCell ref="C39:D39"/>
    <mergeCell ref="I16:M16"/>
    <mergeCell ref="N6:N7"/>
    <mergeCell ref="I26:M26"/>
    <mergeCell ref="I27:M27"/>
    <mergeCell ref="I28:M28"/>
    <mergeCell ref="I29:M29"/>
    <mergeCell ref="G15:H15"/>
    <mergeCell ref="G16:H16"/>
    <mergeCell ref="I30:M30"/>
    <mergeCell ref="I31:M31"/>
    <mergeCell ref="I32:M32"/>
    <mergeCell ref="G54:H54"/>
    <mergeCell ref="A82:N82"/>
    <mergeCell ref="I110:M110"/>
    <mergeCell ref="I111:M111"/>
    <mergeCell ref="G69:H69"/>
    <mergeCell ref="I54:M54"/>
    <mergeCell ref="I55:M55"/>
    <mergeCell ref="I56:M56"/>
    <mergeCell ref="I57:M57"/>
    <mergeCell ref="I66:M66"/>
    <mergeCell ref="I67:M67"/>
    <mergeCell ref="I68:M68"/>
    <mergeCell ref="I69:M69"/>
    <mergeCell ref="G61:H61"/>
    <mergeCell ref="G62:H62"/>
    <mergeCell ref="G63:H63"/>
    <mergeCell ref="G64:H64"/>
    <mergeCell ref="G65:H65"/>
    <mergeCell ref="G55:H55"/>
    <mergeCell ref="G56:H56"/>
    <mergeCell ref="G57:H57"/>
  </mergeCells>
  <phoneticPr fontId="1"/>
  <dataValidations xWindow="385" yWindow="449" count="12">
    <dataValidation imeMode="off" allowBlank="1" showInputMessage="1" showErrorMessage="1" sqref="B48:B72 B8:B32 B88:B112 B128:B152" xr:uid="{00000000-0002-0000-0000-000000000000}"/>
    <dataValidation imeMode="disabled" allowBlank="1" showInputMessage="1" showErrorMessage="1" sqref="C85 C45 C5 C125" xr:uid="{00000000-0002-0000-0000-000001000000}"/>
    <dataValidation type="list" allowBlank="1" showInputMessage="1" showErrorMessage="1" sqref="H80 H160 H120:I120" xr:uid="{00000000-0002-0000-0000-000002000000}">
      <formula1>"大学,高等学校,中学校,小学校,学校,　"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D88:D112 D8:D32 D48:D72 D128:D152" xr:uid="{00000000-0002-0000-0000-000003000000}"/>
    <dataValidation imeMode="hiragana" allowBlank="1" showInputMessage="1" showErrorMessage="1" prompt="姓と名の間に全角スペースを入れてください" sqref="C88:C112 C8:C32 C48:C72 C128:C152" xr:uid="{00000000-0002-0000-0000-000004000000}"/>
    <dataValidation imeMode="on" allowBlank="1" showInputMessage="1" showErrorMessage="1" sqref="C4 C84 C44 C124" xr:uid="{00000000-0002-0000-0000-000005000000}"/>
    <dataValidation type="list" imeMode="disabled" allowBlank="1" showInputMessage="1" showErrorMessage="1" prompt="学年を選択してください" sqref="E8:E32 E48:E72 E88:E112 E128:E152" xr:uid="{00000000-0002-0000-0000-000006000000}">
      <formula1>gakunen1</formula1>
    </dataValidation>
    <dataValidation type="list" allowBlank="1" showInputMessage="1" showErrorMessage="1" prompt="性別を選択してください" sqref="F8:F32 F48:F72 F88:F112 F128:F152" xr:uid="{00000000-0002-0000-0000-000007000000}">
      <formula1>gender1</formula1>
    </dataValidation>
    <dataValidation type="list" allowBlank="1" showInputMessage="1" showErrorMessage="1" sqref="AA5" xr:uid="{00000000-0002-0000-0000-000008000000}">
      <formula1>shozoku</formula1>
    </dataValidation>
    <dataValidation type="list" allowBlank="1" showInputMessage="1" showErrorMessage="1" prompt="リストから種目を選んでください。リストは左の「性別」欄に「男」か「女」を入力すると表示されます。" sqref="G8:H32 G88:H112 G128:H152 G48:H72" xr:uid="{00000000-0002-0000-0000-000009000000}">
      <formula1>INDIRECT(F8)</formula1>
    </dataValidation>
    <dataValidation type="list" allowBlank="1" showInputMessage="1" showErrorMessage="1" prompt="校種を選択してください。_x000a_該当がなければ「delete」キーで削除してください。" sqref="H40:I40" xr:uid="{00000000-0002-0000-0000-00000A000000}">
      <formula1>"大学,高等学校,中学校,小学校,学校,　"</formula1>
    </dataValidation>
    <dataValidation type="textLength" imeMode="disabled" operator="equal" allowBlank="1" showInputMessage="1" showErrorMessage="1" promptTitle="記入例" prompt="トラック競技（7桁表示）_x000a_　11秒00→0001100_x000a_　1分11秒22→0011122_x000a_　※手動計時は_x000a_     100分の1の位に_x000a_     0を足してください。" sqref="I8:M32 I48:M72 I88:M112 I128:M152" xr:uid="{00000000-0002-0000-0000-00000B000000}">
      <formula1>7</formula1>
    </dataValidation>
  </dataValidations>
  <pageMargins left="0.78740157480314965" right="0.39370078740157483" top="0.59055118110236227" bottom="0.59055118110236227" header="0.31496062992125984" footer="0.31496062992125984"/>
  <pageSetup paperSize="9" scale="67" orientation="portrait" r:id="rId1"/>
  <rowBreaks count="3" manualBreakCount="3">
    <brk id="41" max="13" man="1"/>
    <brk id="81" max="13" man="1"/>
    <brk id="121" max="13" man="1"/>
  </rowBreaks>
  <colBreaks count="1" manualBreakCount="1">
    <brk id="14" min="1" max="16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G196"/>
  <sheetViews>
    <sheetView view="pageBreakPreview" topLeftCell="A109" zoomScaleNormal="80" zoomScaleSheetLayoutView="100" workbookViewId="0">
      <selection activeCell="J8" sqref="J8"/>
    </sheetView>
  </sheetViews>
  <sheetFormatPr defaultColWidth="3.625" defaultRowHeight="13.5" x14ac:dyDescent="0.15"/>
  <cols>
    <col min="1" max="1" width="4.625" style="15" bestFit="1" customWidth="1"/>
    <col min="2" max="2" width="9.5" style="15" customWidth="1"/>
    <col min="3" max="3" width="6.625" style="15" customWidth="1"/>
    <col min="4" max="4" width="18.75" style="15" customWidth="1"/>
    <col min="5" max="5" width="3.125" style="15" customWidth="1"/>
    <col min="6" max="6" width="1.5" style="15" customWidth="1"/>
    <col min="7" max="7" width="3.125" style="15" customWidth="1"/>
    <col min="8" max="8" width="2.5" style="15" customWidth="1"/>
    <col min="9" max="9" width="2.25" style="15" customWidth="1"/>
    <col min="10" max="10" width="10.625" style="15" customWidth="1"/>
    <col min="11" max="12" width="20.625" style="15" customWidth="1"/>
    <col min="13" max="13" width="4.75" style="15" customWidth="1"/>
    <col min="14" max="14" width="4.625" style="15" customWidth="1"/>
    <col min="15" max="15" width="10.625" style="15" customWidth="1"/>
    <col min="16" max="18" width="3.625" style="15"/>
    <col min="19" max="19" width="10.5" style="15" bestFit="1" customWidth="1"/>
    <col min="20" max="20" width="29" style="43" customWidth="1"/>
    <col min="21" max="23" width="9.5" style="15" bestFit="1" customWidth="1"/>
    <col min="24" max="24" width="8.5" style="15" bestFit="1" customWidth="1"/>
    <col min="25" max="25" width="15" style="15" bestFit="1" customWidth="1"/>
    <col min="26" max="26" width="7" style="15" customWidth="1"/>
    <col min="27" max="27" width="19.375" style="15" bestFit="1" customWidth="1"/>
    <col min="28" max="28" width="12.25" style="15" customWidth="1"/>
    <col min="29" max="29" width="5.5" style="15" bestFit="1" customWidth="1"/>
    <col min="30" max="30" width="7.5" style="15" bestFit="1" customWidth="1"/>
    <col min="31" max="31" width="5.25" style="15" customWidth="1"/>
    <col min="32" max="32" width="6.75" style="15" customWidth="1"/>
    <col min="33" max="33" width="9.875" style="15" customWidth="1"/>
    <col min="34" max="34" width="7.5" style="44" bestFit="1" customWidth="1"/>
    <col min="35" max="35" width="6.25" style="44" customWidth="1"/>
    <col min="36" max="36" width="14.375" style="44" customWidth="1"/>
    <col min="37" max="38" width="6.25" style="44" customWidth="1"/>
    <col min="39" max="16384" width="3.625" style="15"/>
  </cols>
  <sheetData>
    <row r="1" spans="1:111" ht="32.25" customHeight="1" x14ac:dyDescent="0.15">
      <c r="A1" s="213" t="s">
        <v>1433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</row>
    <row r="2" spans="1:111" ht="7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11" s="44" customFormat="1" ht="22.5" customHeight="1" thickBot="1" x14ac:dyDescent="0.2">
      <c r="A3" s="151" t="s">
        <v>0</v>
      </c>
      <c r="B3" s="152"/>
      <c r="C3" s="214">
        <f>'申込書（個人種目）'!C4</f>
        <v>0</v>
      </c>
      <c r="D3" s="215"/>
      <c r="E3" s="215"/>
      <c r="F3" s="215"/>
      <c r="G3" s="215"/>
      <c r="H3" s="215"/>
      <c r="I3" s="215"/>
      <c r="J3" s="216"/>
      <c r="K3" s="46" t="s">
        <v>1093</v>
      </c>
      <c r="L3" s="207">
        <f>'申込書（個人種目）'!N4</f>
        <v>0</v>
      </c>
      <c r="M3" s="208"/>
      <c r="N3" s="208"/>
      <c r="O3" s="228"/>
      <c r="P3" s="15"/>
      <c r="Q3" s="15"/>
      <c r="R3" s="15"/>
      <c r="S3" s="15"/>
      <c r="T3" s="43"/>
      <c r="U3" s="15"/>
      <c r="V3" s="15"/>
      <c r="W3" s="15"/>
      <c r="X3" s="15"/>
      <c r="Y3" s="15"/>
      <c r="Z3" s="180" t="s">
        <v>496</v>
      </c>
      <c r="AA3" s="181"/>
      <c r="AB3" s="47" t="s">
        <v>497</v>
      </c>
      <c r="AC3" s="47" t="s">
        <v>504</v>
      </c>
      <c r="AD3" s="48" t="s">
        <v>24</v>
      </c>
      <c r="AE3" s="49"/>
      <c r="AF3" s="15"/>
      <c r="AG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</row>
    <row r="4" spans="1:111" s="44" customFormat="1" ht="22.5" customHeight="1" thickTop="1" x14ac:dyDescent="0.15">
      <c r="A4" s="153" t="s">
        <v>13</v>
      </c>
      <c r="B4" s="197"/>
      <c r="C4" s="205">
        <f>'申込書（個人種目）'!C5</f>
        <v>0</v>
      </c>
      <c r="D4" s="206"/>
      <c r="E4" s="206"/>
      <c r="F4" s="206"/>
      <c r="G4" s="206"/>
      <c r="H4" s="206"/>
      <c r="I4" s="206"/>
      <c r="J4" s="212"/>
      <c r="K4" s="50" t="s">
        <v>1094</v>
      </c>
      <c r="L4" s="205">
        <f>'申込書（個人種目）'!N5</f>
        <v>0</v>
      </c>
      <c r="M4" s="206"/>
      <c r="N4" s="206"/>
      <c r="O4" s="212"/>
      <c r="P4" s="15"/>
      <c r="Q4" s="15"/>
      <c r="R4" s="15"/>
      <c r="S4" s="15"/>
      <c r="T4" s="43"/>
      <c r="U4" s="15"/>
      <c r="V4" s="15"/>
      <c r="W4" s="15"/>
      <c r="X4" s="15"/>
      <c r="Y4" s="15"/>
      <c r="Z4" s="182">
        <f>C3</f>
        <v>0</v>
      </c>
      <c r="AA4" s="183"/>
      <c r="AB4" s="51" t="str">
        <f>'申込書（個人種目）'!AA5</f>
        <v>米沢市陸協</v>
      </c>
      <c r="AC4" s="51" t="e">
        <f>'申込書（個人種目）'!AB5</f>
        <v>#N/A</v>
      </c>
      <c r="AD4" s="51" t="str">
        <f>'申込書（個人種目）'!AC5</f>
        <v>060004</v>
      </c>
      <c r="AE4" s="49"/>
      <c r="AF4" s="15"/>
      <c r="AG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</row>
    <row r="5" spans="1:111" s="44" customFormat="1" ht="17.25" customHeight="1" x14ac:dyDescent="0.15">
      <c r="A5" s="167"/>
      <c r="B5" s="157" t="s">
        <v>1088</v>
      </c>
      <c r="C5" s="158"/>
      <c r="D5" s="155" t="s">
        <v>1089</v>
      </c>
      <c r="E5" s="157" t="s">
        <v>9</v>
      </c>
      <c r="F5" s="220"/>
      <c r="G5" s="220"/>
      <c r="H5" s="220"/>
      <c r="I5" s="158"/>
      <c r="J5" s="157" t="s">
        <v>1090</v>
      </c>
      <c r="K5" s="220"/>
      <c r="L5" s="220"/>
      <c r="M5" s="220"/>
      <c r="N5" s="158"/>
      <c r="O5" s="172" t="s">
        <v>6</v>
      </c>
      <c r="P5" s="15"/>
      <c r="Q5" s="15"/>
      <c r="R5" s="15"/>
      <c r="S5" s="15"/>
      <c r="T5" s="43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</row>
    <row r="6" spans="1:111" s="44" customFormat="1" ht="17.25" customHeight="1" thickBot="1" x14ac:dyDescent="0.2">
      <c r="A6" s="168"/>
      <c r="B6" s="159"/>
      <c r="C6" s="160"/>
      <c r="D6" s="156"/>
      <c r="E6" s="159"/>
      <c r="F6" s="221"/>
      <c r="G6" s="221"/>
      <c r="H6" s="221"/>
      <c r="I6" s="160"/>
      <c r="J6" s="53" t="s">
        <v>1</v>
      </c>
      <c r="K6" s="53" t="s">
        <v>1091</v>
      </c>
      <c r="L6" s="53" t="s">
        <v>1092</v>
      </c>
      <c r="M6" s="53" t="s">
        <v>3</v>
      </c>
      <c r="N6" s="53" t="s">
        <v>1407</v>
      </c>
      <c r="O6" s="173"/>
      <c r="P6" s="15"/>
      <c r="Q6" s="15"/>
      <c r="R6" s="15"/>
      <c r="S6" s="49" t="s">
        <v>18</v>
      </c>
      <c r="T6" s="54" t="s">
        <v>501</v>
      </c>
      <c r="U6" s="49" t="s">
        <v>866</v>
      </c>
      <c r="V6" s="49" t="s">
        <v>846</v>
      </c>
      <c r="W6" s="49" t="s">
        <v>847</v>
      </c>
      <c r="X6" s="49" t="s">
        <v>19</v>
      </c>
      <c r="Y6" s="49" t="s">
        <v>20</v>
      </c>
      <c r="Z6" s="49" t="s">
        <v>21</v>
      </c>
      <c r="AA6" s="49" t="s">
        <v>22</v>
      </c>
      <c r="AB6" s="49" t="s">
        <v>23</v>
      </c>
      <c r="AC6" s="49" t="s">
        <v>495</v>
      </c>
      <c r="AD6" s="49" t="s">
        <v>24</v>
      </c>
      <c r="AE6" s="49" t="s">
        <v>1119</v>
      </c>
      <c r="AF6" s="49" t="s">
        <v>500</v>
      </c>
      <c r="AG6" s="49" t="s">
        <v>1101</v>
      </c>
      <c r="AH6" s="44" t="s">
        <v>917</v>
      </c>
      <c r="AJ6" s="44" t="s">
        <v>1103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</row>
    <row r="7" spans="1:111" s="44" customFormat="1" ht="22.5" customHeight="1" thickTop="1" x14ac:dyDescent="0.15">
      <c r="A7" s="217">
        <v>1</v>
      </c>
      <c r="B7" s="222"/>
      <c r="C7" s="223"/>
      <c r="D7" s="229"/>
      <c r="E7" s="249"/>
      <c r="F7" s="250"/>
      <c r="G7" s="250"/>
      <c r="H7" s="250"/>
      <c r="I7" s="251"/>
      <c r="J7" s="55"/>
      <c r="K7" s="55"/>
      <c r="L7" s="55"/>
      <c r="M7" s="55"/>
      <c r="N7" s="55"/>
      <c r="O7" s="56"/>
      <c r="P7" s="15"/>
      <c r="Q7" s="15"/>
      <c r="R7" s="15"/>
      <c r="S7" s="57" t="str">
        <f>IF(ISBLANK(J7),"",VLOOKUP(CONCATENATE($AC$4,LEFT(#REF!,1)),$S$150:$T$159,2,FALSE)+J7*100)</f>
        <v/>
      </c>
      <c r="T7" s="58" t="str">
        <f>IF(ISBLANK(J7),"",#REF!)</f>
        <v/>
      </c>
      <c r="U7" s="59" t="str">
        <f>IF($T7="","",VLOOKUP($T7,'(種目・作業用)'!$A$2:$D$11,2,FALSE))</f>
        <v/>
      </c>
      <c r="V7" s="59" t="str">
        <f>IF($T7="","",VLOOKUP($T7,'(種目・作業用)'!$A$2:$D$11,3,FALSE))</f>
        <v/>
      </c>
      <c r="W7" s="59" t="str">
        <f>IF($T7="","",VLOOKUP($T7,'(種目・作業用)'!$A$2:$D$11,4,FALSE))</f>
        <v/>
      </c>
      <c r="X7" s="60" t="str">
        <f>IF(E7="","",E7)</f>
        <v/>
      </c>
      <c r="Y7" s="57" t="str">
        <f>W7</f>
        <v/>
      </c>
      <c r="Z7" s="57" t="str">
        <f t="shared" ref="Z7:Z45" si="0">IF(ISBLANK(J7),"",J7)</f>
        <v/>
      </c>
      <c r="AA7" s="57" t="str">
        <f>IF(ISNUMBER(Z7),IF(ISBLANK(M7),AJ7,CONCATENATE(AJ7,"(",M7,")")),"")</f>
        <v/>
      </c>
      <c r="AB7" s="57" t="str">
        <f t="shared" ref="AB7:AB45" si="1">IF(ISNUMBER(Z7),L7,"")</f>
        <v/>
      </c>
      <c r="AC7" s="61" t="str">
        <f>IF(ISNUMBER(Z7),VLOOKUP(AH7,$AH$149:$AI$196,2,FALSE),"")</f>
        <v/>
      </c>
      <c r="AD7" s="62" t="str">
        <f>IF(ISNUMBER(Z7),$AD$4,"")</f>
        <v/>
      </c>
      <c r="AE7" s="57" t="str">
        <f>IF(ISBLANK(J7),"",IF(LEFT(#REF!,1)="男",1,2))</f>
        <v/>
      </c>
      <c r="AF7" s="57"/>
      <c r="AG7" s="57" t="str">
        <f>IF(ISNUMBER(Z7),$AB$4,"")</f>
        <v/>
      </c>
      <c r="AH7" s="63" t="e">
        <f>VLOOKUP('申込書（個人種目）'!$AA$5,'申込書（個人種目）'!$B$203:$D$551,2,FALSE)</f>
        <v>#N/A</v>
      </c>
      <c r="AJ7" s="64" t="str">
        <f>IF(LEN(K7)&gt;6,SUBSTITUTE(K7,"　",""),IF(LEN(K7)=6,K7,IF(LEN(K7)=5,CONCATENATE(K7,"　"),IF(LEN(K7)=4,CONCATENATE(SUBSTITUTE(K7,"　","　　"),"　"),CONCATENATE(SUBSTITUTE(K7,"　","　　　"),"　")))))</f>
        <v>　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</row>
    <row r="8" spans="1:111" s="44" customFormat="1" ht="22.5" customHeight="1" x14ac:dyDescent="0.15">
      <c r="A8" s="218"/>
      <c r="B8" s="224"/>
      <c r="C8" s="225"/>
      <c r="D8" s="230"/>
      <c r="E8" s="252"/>
      <c r="F8" s="253"/>
      <c r="G8" s="253"/>
      <c r="H8" s="253"/>
      <c r="I8" s="254"/>
      <c r="J8" s="65"/>
      <c r="K8" s="65"/>
      <c r="L8" s="65"/>
      <c r="M8" s="65"/>
      <c r="N8" s="65"/>
      <c r="O8" s="66"/>
      <c r="P8" s="15"/>
      <c r="Q8" s="15"/>
      <c r="R8" s="15"/>
      <c r="S8" s="57" t="str">
        <f>IF(ISBLANK(J8),"",VLOOKUP(CONCATENATE($AC$4,LEFT(#REF!,1)),$S$150:$T$159,2,FALSE)+J8*100)</f>
        <v/>
      </c>
      <c r="T8" s="58" t="str">
        <f>IF(ISBLANK(J8),"",#REF!)</f>
        <v/>
      </c>
      <c r="U8" s="59" t="str">
        <f>IF($T8="","",VLOOKUP($T8,'(種目・作業用)'!$A$2:$D$11,2,FALSE))</f>
        <v/>
      </c>
      <c r="V8" s="59" t="str">
        <f>IF($T8="","",VLOOKUP($T8,'(種目・作業用)'!$A$2:$D$11,3,FALSE))</f>
        <v/>
      </c>
      <c r="W8" s="59" t="str">
        <f>IF($T8="","",VLOOKUP($T8,'(種目・作業用)'!$A$2:$D$11,4,FALSE))</f>
        <v/>
      </c>
      <c r="X8" s="60"/>
      <c r="Y8" s="57" t="str">
        <f t="shared" ref="Y8:Y45" si="2">W8</f>
        <v/>
      </c>
      <c r="Z8" s="57" t="str">
        <f t="shared" si="0"/>
        <v/>
      </c>
      <c r="AA8" s="57" t="str">
        <f t="shared" ref="AA8:AA45" si="3">IF(ISNUMBER(Z8),IF(ISBLANK(M8),AJ8,CONCATENATE(AJ8,"(",M8,")")),"")</f>
        <v/>
      </c>
      <c r="AB8" s="57" t="str">
        <f t="shared" si="1"/>
        <v/>
      </c>
      <c r="AC8" s="61" t="str">
        <f t="shared" ref="AC8:AC45" si="4">IF(ISNUMBER(Z8),VLOOKUP(AH8,$AH$149:$AI$196,2,FALSE),"")</f>
        <v/>
      </c>
      <c r="AD8" s="62" t="str">
        <f t="shared" ref="AD8:AD45" si="5">IF(ISNUMBER(Z8),$AD$4,"")</f>
        <v/>
      </c>
      <c r="AE8" s="57" t="str">
        <f>IF(ISBLANK(J8),"",IF(LEFT(#REF!,1)="男",1,2))</f>
        <v/>
      </c>
      <c r="AF8" s="57"/>
      <c r="AG8" s="57" t="str">
        <f t="shared" ref="AG8:AG45" si="6">IF(ISNUMBER(Z8),$AB$4,"")</f>
        <v/>
      </c>
      <c r="AH8" s="63" t="e">
        <f>VLOOKUP('申込書（個人種目）'!$AA$5,'申込書（個人種目）'!$B$203:$D$551,2,FALSE)</f>
        <v>#N/A</v>
      </c>
      <c r="AJ8" s="64" t="str">
        <f t="shared" ref="AJ8:AJ45" si="7">IF(LEN(K8)&gt;6,SUBSTITUTE(K8,"　",""),IF(LEN(K8)=6,K8,IF(LEN(K8)=5,CONCATENATE(K8,"　"),IF(LEN(K8)=4,CONCATENATE(SUBSTITUTE(K8,"　","　　"),"　"),CONCATENATE(SUBSTITUTE(K8,"　","　　　"),"　")))))</f>
        <v>　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</row>
    <row r="9" spans="1:111" s="44" customFormat="1" ht="22.5" customHeight="1" x14ac:dyDescent="0.15">
      <c r="A9" s="218"/>
      <c r="B9" s="224"/>
      <c r="C9" s="225"/>
      <c r="D9" s="230"/>
      <c r="E9" s="252"/>
      <c r="F9" s="253"/>
      <c r="G9" s="253"/>
      <c r="H9" s="253"/>
      <c r="I9" s="254"/>
      <c r="J9" s="65"/>
      <c r="K9" s="65"/>
      <c r="L9" s="65"/>
      <c r="M9" s="65"/>
      <c r="N9" s="65"/>
      <c r="O9" s="66"/>
      <c r="P9" s="15"/>
      <c r="Q9" s="15"/>
      <c r="R9" s="15"/>
      <c r="S9" s="57" t="str">
        <f>IF(ISBLANK(J9),"",VLOOKUP(CONCATENATE($AC$4,LEFT(#REF!,1)),$S$150:$T$159,2,FALSE)+J9*100)</f>
        <v/>
      </c>
      <c r="T9" s="58" t="str">
        <f>IF(ISBLANK(J9),"",#REF!)</f>
        <v/>
      </c>
      <c r="U9" s="59" t="str">
        <f>IF($T9="","",VLOOKUP($T9,'(種目・作業用)'!$A$2:$D$11,2,FALSE))</f>
        <v/>
      </c>
      <c r="V9" s="59" t="str">
        <f>IF($T9="","",VLOOKUP($T9,'(種目・作業用)'!$A$2:$D$11,3,FALSE))</f>
        <v/>
      </c>
      <c r="W9" s="59" t="str">
        <f>IF($T9="","",VLOOKUP($T9,'(種目・作業用)'!$A$2:$D$11,4,FALSE))</f>
        <v/>
      </c>
      <c r="X9" s="60"/>
      <c r="Y9" s="57" t="str">
        <f t="shared" si="2"/>
        <v/>
      </c>
      <c r="Z9" s="57" t="str">
        <f t="shared" si="0"/>
        <v/>
      </c>
      <c r="AA9" s="57" t="str">
        <f t="shared" si="3"/>
        <v/>
      </c>
      <c r="AB9" s="57" t="str">
        <f t="shared" si="1"/>
        <v/>
      </c>
      <c r="AC9" s="61" t="str">
        <f t="shared" si="4"/>
        <v/>
      </c>
      <c r="AD9" s="62" t="str">
        <f t="shared" si="5"/>
        <v/>
      </c>
      <c r="AE9" s="57" t="str">
        <f>IF(ISBLANK(J9),"",IF(LEFT(#REF!,1)="男",1,2))</f>
        <v/>
      </c>
      <c r="AF9" s="57"/>
      <c r="AG9" s="57" t="str">
        <f t="shared" si="6"/>
        <v/>
      </c>
      <c r="AH9" s="63" t="e">
        <f>VLOOKUP('申込書（個人種目）'!$AA$5,'申込書（個人種目）'!$B$203:$D$551,2,FALSE)</f>
        <v>#N/A</v>
      </c>
      <c r="AJ9" s="64" t="str">
        <f t="shared" si="7"/>
        <v>　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</row>
    <row r="10" spans="1:111" s="44" customFormat="1" ht="22.5" customHeight="1" x14ac:dyDescent="0.15">
      <c r="A10" s="218"/>
      <c r="B10" s="224"/>
      <c r="C10" s="225"/>
      <c r="D10" s="230"/>
      <c r="E10" s="252"/>
      <c r="F10" s="253"/>
      <c r="G10" s="253"/>
      <c r="H10" s="253"/>
      <c r="I10" s="254"/>
      <c r="J10" s="65"/>
      <c r="K10" s="65"/>
      <c r="L10" s="65"/>
      <c r="M10" s="65"/>
      <c r="N10" s="65"/>
      <c r="O10" s="66"/>
      <c r="P10" s="15"/>
      <c r="Q10" s="15"/>
      <c r="R10" s="15"/>
      <c r="S10" s="57" t="str">
        <f>IF(ISBLANK(J10),"",VLOOKUP(CONCATENATE($AC$4,LEFT(#REF!,1)),$S$150:$T$159,2,FALSE)+J10*100)</f>
        <v/>
      </c>
      <c r="T10" s="58" t="str">
        <f>IF(ISBLANK(J10),"",#REF!)</f>
        <v/>
      </c>
      <c r="U10" s="59" t="str">
        <f>IF($T10="","",VLOOKUP($T10,'(種目・作業用)'!$A$2:$D$11,2,FALSE))</f>
        <v/>
      </c>
      <c r="V10" s="59" t="str">
        <f>IF($T10="","",VLOOKUP($T10,'(種目・作業用)'!$A$2:$D$11,3,FALSE))</f>
        <v/>
      </c>
      <c r="W10" s="59" t="str">
        <f>IF($T10="","",VLOOKUP($T10,'(種目・作業用)'!$A$2:$D$11,4,FALSE))</f>
        <v/>
      </c>
      <c r="X10" s="60"/>
      <c r="Y10" s="57" t="str">
        <f t="shared" si="2"/>
        <v/>
      </c>
      <c r="Z10" s="57" t="str">
        <f t="shared" si="0"/>
        <v/>
      </c>
      <c r="AA10" s="57" t="str">
        <f t="shared" si="3"/>
        <v/>
      </c>
      <c r="AB10" s="57" t="str">
        <f t="shared" si="1"/>
        <v/>
      </c>
      <c r="AC10" s="61" t="str">
        <f t="shared" si="4"/>
        <v/>
      </c>
      <c r="AD10" s="62" t="str">
        <f t="shared" si="5"/>
        <v/>
      </c>
      <c r="AE10" s="57" t="str">
        <f>IF(ISBLANK(J10),"",IF(LEFT(#REF!,1)="男",1,2))</f>
        <v/>
      </c>
      <c r="AF10" s="57"/>
      <c r="AG10" s="57" t="str">
        <f t="shared" si="6"/>
        <v/>
      </c>
      <c r="AH10" s="63" t="e">
        <f>VLOOKUP('申込書（個人種目）'!$AA$5,'申込書（個人種目）'!$B$203:$D$551,2,FALSE)</f>
        <v>#N/A</v>
      </c>
      <c r="AJ10" s="64" t="str">
        <f t="shared" si="7"/>
        <v>　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</row>
    <row r="11" spans="1:111" s="44" customFormat="1" ht="22.5" customHeight="1" x14ac:dyDescent="0.15">
      <c r="A11" s="218"/>
      <c r="B11" s="224"/>
      <c r="C11" s="225"/>
      <c r="D11" s="230"/>
      <c r="E11" s="252"/>
      <c r="F11" s="253"/>
      <c r="G11" s="253"/>
      <c r="H11" s="253"/>
      <c r="I11" s="254"/>
      <c r="J11" s="65"/>
      <c r="K11" s="65"/>
      <c r="L11" s="65"/>
      <c r="M11" s="65"/>
      <c r="N11" s="65"/>
      <c r="O11" s="66"/>
      <c r="P11" s="15"/>
      <c r="Q11" s="15"/>
      <c r="R11" s="15"/>
      <c r="S11" s="57" t="str">
        <f>IF(ISBLANK(J11),"",VLOOKUP(CONCATENATE($AC$4,LEFT(#REF!,1)),$S$150:$T$159,2,FALSE)+J11*100)</f>
        <v/>
      </c>
      <c r="T11" s="58" t="str">
        <f>IF(ISBLANK(J11),"",#REF!)</f>
        <v/>
      </c>
      <c r="U11" s="59" t="str">
        <f>IF($T11="","",VLOOKUP($T11,'(種目・作業用)'!$A$2:$D$11,2,FALSE))</f>
        <v/>
      </c>
      <c r="V11" s="59" t="str">
        <f>IF($T11="","",VLOOKUP($T11,'(種目・作業用)'!$A$2:$D$11,3,FALSE))</f>
        <v/>
      </c>
      <c r="W11" s="59" t="str">
        <f>IF($T11="","",VLOOKUP($T11,'(種目・作業用)'!$A$2:$D$11,4,FALSE))</f>
        <v/>
      </c>
      <c r="X11" s="60"/>
      <c r="Y11" s="57" t="str">
        <f t="shared" si="2"/>
        <v/>
      </c>
      <c r="Z11" s="57" t="str">
        <f t="shared" si="0"/>
        <v/>
      </c>
      <c r="AA11" s="57" t="str">
        <f t="shared" si="3"/>
        <v/>
      </c>
      <c r="AB11" s="57" t="str">
        <f t="shared" si="1"/>
        <v/>
      </c>
      <c r="AC11" s="61" t="str">
        <f t="shared" si="4"/>
        <v/>
      </c>
      <c r="AD11" s="62" t="str">
        <f t="shared" si="5"/>
        <v/>
      </c>
      <c r="AE11" s="57" t="str">
        <f>IF(ISBLANK(J11),"",IF(LEFT(#REF!,1)="男",1,2))</f>
        <v/>
      </c>
      <c r="AF11" s="57"/>
      <c r="AG11" s="57" t="str">
        <f t="shared" si="6"/>
        <v/>
      </c>
      <c r="AH11" s="63" t="e">
        <f>VLOOKUP('申込書（個人種目）'!$AA$5,'申込書（個人種目）'!$B$203:$D$551,2,FALSE)</f>
        <v>#N/A</v>
      </c>
      <c r="AJ11" s="64" t="str">
        <f t="shared" si="7"/>
        <v>　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</row>
    <row r="12" spans="1:111" s="44" customFormat="1" ht="22.5" customHeight="1" x14ac:dyDescent="0.15">
      <c r="A12" s="219"/>
      <c r="B12" s="226"/>
      <c r="C12" s="227"/>
      <c r="D12" s="231"/>
      <c r="E12" s="252"/>
      <c r="F12" s="253"/>
      <c r="G12" s="253"/>
      <c r="H12" s="253"/>
      <c r="I12" s="254"/>
      <c r="J12" s="67"/>
      <c r="K12" s="67"/>
      <c r="L12" s="67"/>
      <c r="M12" s="67"/>
      <c r="N12" s="67"/>
      <c r="O12" s="68"/>
      <c r="P12" s="15"/>
      <c r="Q12" s="15"/>
      <c r="R12" s="15"/>
      <c r="S12" s="57" t="str">
        <f>IF(ISBLANK(J12),"",VLOOKUP(CONCATENATE($AC$4,LEFT(#REF!,1)),$S$150:$T$159,2,FALSE)+J12*100)</f>
        <v/>
      </c>
      <c r="T12" s="58" t="str">
        <f>IF(ISBLANK(J12),"",#REF!)</f>
        <v/>
      </c>
      <c r="U12" s="59" t="str">
        <f>IF($T12="","",VLOOKUP($T12,'(種目・作業用)'!$A$2:$D$11,2,FALSE))</f>
        <v/>
      </c>
      <c r="V12" s="59" t="str">
        <f>IF($T12="","",VLOOKUP($T12,'(種目・作業用)'!$A$2:$D$11,3,FALSE))</f>
        <v/>
      </c>
      <c r="W12" s="59" t="str">
        <f>IF($T12="","",VLOOKUP($T12,'(種目・作業用)'!$A$2:$D$11,4,FALSE))</f>
        <v/>
      </c>
      <c r="X12" s="60"/>
      <c r="Y12" s="57" t="str">
        <f t="shared" si="2"/>
        <v/>
      </c>
      <c r="Z12" s="57" t="str">
        <f t="shared" si="0"/>
        <v/>
      </c>
      <c r="AA12" s="57" t="str">
        <f t="shared" si="3"/>
        <v/>
      </c>
      <c r="AB12" s="57" t="str">
        <f t="shared" si="1"/>
        <v/>
      </c>
      <c r="AC12" s="61" t="str">
        <f t="shared" si="4"/>
        <v/>
      </c>
      <c r="AD12" s="62" t="str">
        <f t="shared" si="5"/>
        <v/>
      </c>
      <c r="AE12" s="57" t="str">
        <f>IF(ISBLANK(J12),"",IF(LEFT(#REF!,1)="男",1,2))</f>
        <v/>
      </c>
      <c r="AF12" s="57"/>
      <c r="AG12" s="57" t="str">
        <f t="shared" si="6"/>
        <v/>
      </c>
      <c r="AH12" s="63" t="e">
        <f>VLOOKUP('申込書（個人種目）'!$AA$5,'申込書（個人種目）'!$B$203:$D$551,2,FALSE)</f>
        <v>#N/A</v>
      </c>
      <c r="AJ12" s="64" t="str">
        <f t="shared" si="7"/>
        <v>　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</row>
    <row r="13" spans="1:111" s="44" customFormat="1" ht="22.5" customHeight="1" x14ac:dyDescent="0.15">
      <c r="A13" s="235">
        <v>2</v>
      </c>
      <c r="B13" s="224"/>
      <c r="C13" s="225"/>
      <c r="D13" s="236"/>
      <c r="E13" s="244"/>
      <c r="F13" s="245"/>
      <c r="G13" s="245"/>
      <c r="H13" s="245"/>
      <c r="I13" s="246"/>
      <c r="J13" s="69"/>
      <c r="K13" s="69"/>
      <c r="L13" s="69"/>
      <c r="M13" s="69"/>
      <c r="N13" s="69"/>
      <c r="O13" s="70"/>
      <c r="P13" s="15"/>
      <c r="Q13" s="15"/>
      <c r="R13" s="15"/>
      <c r="S13" s="57" t="str">
        <f t="shared" ref="S13:S18" si="8">IF(ISBLANK(J13),"",VLOOKUP(CONCATENATE($AC$4,LEFT($B$13,1)),$S$150:$T$159,2,FALSE)+J13*100)</f>
        <v/>
      </c>
      <c r="T13" s="58" t="str">
        <f t="shared" ref="T13:T18" si="9">IF(ISBLANK(J13),"",$B$13)</f>
        <v/>
      </c>
      <c r="U13" s="59" t="str">
        <f>IF($T13="","",VLOOKUP($T13,'(種目・作業用)'!$A$2:$D$11,2,FALSE))</f>
        <v/>
      </c>
      <c r="V13" s="59" t="str">
        <f>IF($T13="","",VLOOKUP($T13,'(種目・作業用)'!$A$2:$D$11,3,FALSE))</f>
        <v/>
      </c>
      <c r="W13" s="59" t="str">
        <f>IF($T13="","",VLOOKUP($T13,'(種目・作業用)'!$A$2:$D$11,4,FALSE))</f>
        <v/>
      </c>
      <c r="X13" s="60" t="str">
        <f>IF(E13="","",E13)</f>
        <v/>
      </c>
      <c r="Y13" s="57" t="str">
        <f t="shared" si="2"/>
        <v/>
      </c>
      <c r="Z13" s="57" t="str">
        <f t="shared" si="0"/>
        <v/>
      </c>
      <c r="AA13" s="57" t="str">
        <f t="shared" si="3"/>
        <v/>
      </c>
      <c r="AB13" s="57" t="str">
        <f t="shared" si="1"/>
        <v/>
      </c>
      <c r="AC13" s="61" t="str">
        <f t="shared" si="4"/>
        <v/>
      </c>
      <c r="AD13" s="62" t="str">
        <f t="shared" si="5"/>
        <v/>
      </c>
      <c r="AE13" s="57" t="str">
        <f t="shared" ref="AE13:AE18" si="10">IF(ISBLANK(J13),"",IF(LEFT($B$13,1)="男",1,2))</f>
        <v/>
      </c>
      <c r="AF13" s="57"/>
      <c r="AG13" s="57" t="str">
        <f t="shared" si="6"/>
        <v/>
      </c>
      <c r="AH13" s="63" t="e">
        <f>VLOOKUP('申込書（個人種目）'!$AA$5,'申込書（個人種目）'!$B$203:$D$551,2,FALSE)</f>
        <v>#N/A</v>
      </c>
      <c r="AJ13" s="64" t="str">
        <f t="shared" si="7"/>
        <v>　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</row>
    <row r="14" spans="1:111" s="44" customFormat="1" ht="22.5" customHeight="1" x14ac:dyDescent="0.15">
      <c r="A14" s="218"/>
      <c r="B14" s="224"/>
      <c r="C14" s="225"/>
      <c r="D14" s="237"/>
      <c r="E14" s="244"/>
      <c r="F14" s="245"/>
      <c r="G14" s="245"/>
      <c r="H14" s="245"/>
      <c r="I14" s="246"/>
      <c r="J14" s="65"/>
      <c r="K14" s="65"/>
      <c r="L14" s="65"/>
      <c r="M14" s="65"/>
      <c r="N14" s="65"/>
      <c r="O14" s="66"/>
      <c r="P14" s="15"/>
      <c r="Q14" s="15"/>
      <c r="R14" s="15"/>
      <c r="S14" s="57" t="str">
        <f t="shared" si="8"/>
        <v/>
      </c>
      <c r="T14" s="58" t="str">
        <f t="shared" si="9"/>
        <v/>
      </c>
      <c r="U14" s="59" t="str">
        <f>IF($T14="","",VLOOKUP($T14,'(種目・作業用)'!$A$2:$D$11,2,FALSE))</f>
        <v/>
      </c>
      <c r="V14" s="59" t="str">
        <f>IF($T14="","",VLOOKUP($T14,'(種目・作業用)'!$A$2:$D$11,3,FALSE))</f>
        <v/>
      </c>
      <c r="W14" s="59" t="str">
        <f>IF($T14="","",VLOOKUP($T14,'(種目・作業用)'!$A$2:$D$11,4,FALSE))</f>
        <v/>
      </c>
      <c r="X14" s="60"/>
      <c r="Y14" s="57" t="str">
        <f t="shared" si="2"/>
        <v/>
      </c>
      <c r="Z14" s="57" t="str">
        <f t="shared" si="0"/>
        <v/>
      </c>
      <c r="AA14" s="57" t="str">
        <f t="shared" si="3"/>
        <v/>
      </c>
      <c r="AB14" s="57" t="str">
        <f t="shared" si="1"/>
        <v/>
      </c>
      <c r="AC14" s="61" t="str">
        <f t="shared" si="4"/>
        <v/>
      </c>
      <c r="AD14" s="62" t="str">
        <f t="shared" si="5"/>
        <v/>
      </c>
      <c r="AE14" s="57" t="str">
        <f t="shared" si="10"/>
        <v/>
      </c>
      <c r="AF14" s="57"/>
      <c r="AG14" s="57" t="str">
        <f t="shared" si="6"/>
        <v/>
      </c>
      <c r="AH14" s="63" t="e">
        <f>VLOOKUP('申込書（個人種目）'!$AA$5,'申込書（個人種目）'!$B$203:$D$551,2,FALSE)</f>
        <v>#N/A</v>
      </c>
      <c r="AJ14" s="64" t="str">
        <f t="shared" si="7"/>
        <v>　</v>
      </c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</row>
    <row r="15" spans="1:111" s="44" customFormat="1" ht="22.5" customHeight="1" x14ac:dyDescent="0.15">
      <c r="A15" s="218"/>
      <c r="B15" s="224"/>
      <c r="C15" s="225"/>
      <c r="D15" s="237"/>
      <c r="E15" s="244"/>
      <c r="F15" s="245"/>
      <c r="G15" s="245"/>
      <c r="H15" s="245"/>
      <c r="I15" s="246"/>
      <c r="J15" s="65"/>
      <c r="K15" s="65"/>
      <c r="L15" s="65"/>
      <c r="M15" s="65"/>
      <c r="N15" s="65"/>
      <c r="O15" s="66"/>
      <c r="P15" s="15"/>
      <c r="Q15" s="15"/>
      <c r="R15" s="15"/>
      <c r="S15" s="57" t="str">
        <f t="shared" si="8"/>
        <v/>
      </c>
      <c r="T15" s="58" t="str">
        <f t="shared" si="9"/>
        <v/>
      </c>
      <c r="U15" s="59" t="str">
        <f>IF($T15="","",VLOOKUP($T15,'(種目・作業用)'!$A$2:$D$11,2,FALSE))</f>
        <v/>
      </c>
      <c r="V15" s="59" t="str">
        <f>IF($T15="","",VLOOKUP($T15,'(種目・作業用)'!$A$2:$D$11,3,FALSE))</f>
        <v/>
      </c>
      <c r="W15" s="59" t="str">
        <f>IF($T15="","",VLOOKUP($T15,'(種目・作業用)'!$A$2:$D$11,4,FALSE))</f>
        <v/>
      </c>
      <c r="X15" s="60"/>
      <c r="Y15" s="57" t="str">
        <f t="shared" si="2"/>
        <v/>
      </c>
      <c r="Z15" s="57" t="str">
        <f t="shared" si="0"/>
        <v/>
      </c>
      <c r="AA15" s="57" t="str">
        <f t="shared" si="3"/>
        <v/>
      </c>
      <c r="AB15" s="57" t="str">
        <f t="shared" si="1"/>
        <v/>
      </c>
      <c r="AC15" s="61" t="str">
        <f t="shared" si="4"/>
        <v/>
      </c>
      <c r="AD15" s="62" t="str">
        <f t="shared" si="5"/>
        <v/>
      </c>
      <c r="AE15" s="57" t="str">
        <f t="shared" si="10"/>
        <v/>
      </c>
      <c r="AF15" s="57"/>
      <c r="AG15" s="57" t="str">
        <f t="shared" si="6"/>
        <v/>
      </c>
      <c r="AH15" s="63" t="e">
        <f>VLOOKUP('申込書（個人種目）'!$AA$5,'申込書（個人種目）'!$B$203:$D$551,2,FALSE)</f>
        <v>#N/A</v>
      </c>
      <c r="AJ15" s="64" t="str">
        <f t="shared" si="7"/>
        <v>　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</row>
    <row r="16" spans="1:111" s="44" customFormat="1" ht="22.5" customHeight="1" x14ac:dyDescent="0.15">
      <c r="A16" s="218"/>
      <c r="B16" s="224"/>
      <c r="C16" s="225"/>
      <c r="D16" s="237"/>
      <c r="E16" s="244"/>
      <c r="F16" s="245"/>
      <c r="G16" s="245"/>
      <c r="H16" s="245"/>
      <c r="I16" s="246"/>
      <c r="J16" s="65"/>
      <c r="K16" s="65"/>
      <c r="L16" s="65"/>
      <c r="M16" s="65"/>
      <c r="N16" s="65"/>
      <c r="O16" s="66"/>
      <c r="P16" s="15"/>
      <c r="Q16" s="15"/>
      <c r="R16" s="15"/>
      <c r="S16" s="57" t="str">
        <f t="shared" si="8"/>
        <v/>
      </c>
      <c r="T16" s="58" t="str">
        <f t="shared" si="9"/>
        <v/>
      </c>
      <c r="U16" s="59" t="str">
        <f>IF($T16="","",VLOOKUP($T16,'(種目・作業用)'!$A$2:$D$11,2,FALSE))</f>
        <v/>
      </c>
      <c r="V16" s="59" t="str">
        <f>IF($T16="","",VLOOKUP($T16,'(種目・作業用)'!$A$2:$D$11,3,FALSE))</f>
        <v/>
      </c>
      <c r="W16" s="59" t="str">
        <f>IF($T16="","",VLOOKUP($T16,'(種目・作業用)'!$A$2:$D$11,4,FALSE))</f>
        <v/>
      </c>
      <c r="X16" s="60"/>
      <c r="Y16" s="57" t="str">
        <f t="shared" si="2"/>
        <v/>
      </c>
      <c r="Z16" s="57" t="str">
        <f t="shared" si="0"/>
        <v/>
      </c>
      <c r="AA16" s="57" t="str">
        <f t="shared" si="3"/>
        <v/>
      </c>
      <c r="AB16" s="57" t="str">
        <f t="shared" si="1"/>
        <v/>
      </c>
      <c r="AC16" s="61" t="str">
        <f t="shared" si="4"/>
        <v/>
      </c>
      <c r="AD16" s="62" t="str">
        <f t="shared" si="5"/>
        <v/>
      </c>
      <c r="AE16" s="57" t="str">
        <f t="shared" si="10"/>
        <v/>
      </c>
      <c r="AF16" s="57"/>
      <c r="AG16" s="57" t="str">
        <f t="shared" si="6"/>
        <v/>
      </c>
      <c r="AH16" s="63" t="e">
        <f>VLOOKUP('申込書（個人種目）'!$AA$5,'申込書（個人種目）'!$B$203:$D$551,2,FALSE)</f>
        <v>#N/A</v>
      </c>
      <c r="AJ16" s="64" t="str">
        <f t="shared" si="7"/>
        <v>　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</row>
    <row r="17" spans="1:111" s="44" customFormat="1" ht="22.5" customHeight="1" x14ac:dyDescent="0.15">
      <c r="A17" s="218"/>
      <c r="B17" s="224"/>
      <c r="C17" s="225"/>
      <c r="D17" s="237"/>
      <c r="E17" s="244"/>
      <c r="F17" s="245"/>
      <c r="G17" s="245"/>
      <c r="H17" s="245"/>
      <c r="I17" s="246"/>
      <c r="J17" s="65"/>
      <c r="K17" s="65"/>
      <c r="L17" s="65"/>
      <c r="M17" s="65"/>
      <c r="N17" s="65"/>
      <c r="O17" s="66"/>
      <c r="P17" s="15"/>
      <c r="Q17" s="15"/>
      <c r="R17" s="15"/>
      <c r="S17" s="57" t="str">
        <f t="shared" si="8"/>
        <v/>
      </c>
      <c r="T17" s="58" t="str">
        <f t="shared" si="9"/>
        <v/>
      </c>
      <c r="U17" s="59" t="str">
        <f>IF($T17="","",VLOOKUP($T17,'(種目・作業用)'!$A$2:$D$11,2,FALSE))</f>
        <v/>
      </c>
      <c r="V17" s="59" t="str">
        <f>IF($T17="","",VLOOKUP($T17,'(種目・作業用)'!$A$2:$D$11,3,FALSE))</f>
        <v/>
      </c>
      <c r="W17" s="59" t="str">
        <f>IF($T17="","",VLOOKUP($T17,'(種目・作業用)'!$A$2:$D$11,4,FALSE))</f>
        <v/>
      </c>
      <c r="X17" s="60"/>
      <c r="Y17" s="57" t="str">
        <f t="shared" si="2"/>
        <v/>
      </c>
      <c r="Z17" s="57" t="str">
        <f t="shared" si="0"/>
        <v/>
      </c>
      <c r="AA17" s="57" t="str">
        <f t="shared" si="3"/>
        <v/>
      </c>
      <c r="AB17" s="57" t="str">
        <f t="shared" si="1"/>
        <v/>
      </c>
      <c r="AC17" s="61" t="str">
        <f t="shared" si="4"/>
        <v/>
      </c>
      <c r="AD17" s="62" t="str">
        <f t="shared" si="5"/>
        <v/>
      </c>
      <c r="AE17" s="57" t="str">
        <f t="shared" si="10"/>
        <v/>
      </c>
      <c r="AF17" s="57"/>
      <c r="AG17" s="57" t="str">
        <f t="shared" si="6"/>
        <v/>
      </c>
      <c r="AH17" s="63" t="e">
        <f>VLOOKUP('申込書（個人種目）'!$AA$5,'申込書（個人種目）'!$B$203:$D$551,2,FALSE)</f>
        <v>#N/A</v>
      </c>
      <c r="AJ17" s="64" t="str">
        <f t="shared" si="7"/>
        <v>　</v>
      </c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</row>
    <row r="18" spans="1:111" s="44" customFormat="1" ht="22.5" customHeight="1" x14ac:dyDescent="0.15">
      <c r="A18" s="219"/>
      <c r="B18" s="226"/>
      <c r="C18" s="227"/>
      <c r="D18" s="238"/>
      <c r="E18" s="244"/>
      <c r="F18" s="245"/>
      <c r="G18" s="245"/>
      <c r="H18" s="245"/>
      <c r="I18" s="246"/>
      <c r="J18" s="67"/>
      <c r="K18" s="67"/>
      <c r="L18" s="67"/>
      <c r="M18" s="67"/>
      <c r="N18" s="67"/>
      <c r="O18" s="68"/>
      <c r="P18" s="15"/>
      <c r="Q18" s="15"/>
      <c r="R18" s="15"/>
      <c r="S18" s="57" t="str">
        <f t="shared" si="8"/>
        <v/>
      </c>
      <c r="T18" s="58" t="str">
        <f t="shared" si="9"/>
        <v/>
      </c>
      <c r="U18" s="59" t="str">
        <f>IF($T18="","",VLOOKUP($T18,'(種目・作業用)'!$A$2:$D$11,2,FALSE))</f>
        <v/>
      </c>
      <c r="V18" s="59" t="str">
        <f>IF($T18="","",VLOOKUP($T18,'(種目・作業用)'!$A$2:$D$11,3,FALSE))</f>
        <v/>
      </c>
      <c r="W18" s="59" t="str">
        <f>IF($T18="","",VLOOKUP($T18,'(種目・作業用)'!$A$2:$D$11,4,FALSE))</f>
        <v/>
      </c>
      <c r="X18" s="60"/>
      <c r="Y18" s="57" t="str">
        <f t="shared" si="2"/>
        <v/>
      </c>
      <c r="Z18" s="57" t="str">
        <f t="shared" si="0"/>
        <v/>
      </c>
      <c r="AA18" s="57" t="str">
        <f t="shared" si="3"/>
        <v/>
      </c>
      <c r="AB18" s="57" t="str">
        <f t="shared" si="1"/>
        <v/>
      </c>
      <c r="AC18" s="61" t="str">
        <f t="shared" si="4"/>
        <v/>
      </c>
      <c r="AD18" s="62" t="str">
        <f t="shared" si="5"/>
        <v/>
      </c>
      <c r="AE18" s="57" t="str">
        <f t="shared" si="10"/>
        <v/>
      </c>
      <c r="AF18" s="57"/>
      <c r="AG18" s="57" t="str">
        <f t="shared" si="6"/>
        <v/>
      </c>
      <c r="AH18" s="63" t="e">
        <f>VLOOKUP('申込書（個人種目）'!$AA$5,'申込書（個人種目）'!$B$203:$D$551,2,FALSE)</f>
        <v>#N/A</v>
      </c>
      <c r="AJ18" s="64" t="str">
        <f t="shared" si="7"/>
        <v>　</v>
      </c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</row>
    <row r="19" spans="1:111" s="44" customFormat="1" ht="22.5" customHeight="1" x14ac:dyDescent="0.15">
      <c r="A19" s="72"/>
      <c r="B19" s="73"/>
      <c r="C19" s="74"/>
      <c r="D19" s="74"/>
      <c r="E19" s="75"/>
      <c r="F19" s="75"/>
      <c r="G19" s="75"/>
      <c r="H19" s="75"/>
      <c r="I19" s="75"/>
      <c r="J19" s="76" t="s">
        <v>1202</v>
      </c>
      <c r="K19" s="232">
        <f>'申込書（個人種目）'!I33</f>
        <v>0</v>
      </c>
      <c r="L19" s="232"/>
      <c r="M19" s="232"/>
      <c r="N19" s="77"/>
      <c r="O19" s="78" t="s">
        <v>14</v>
      </c>
      <c r="P19" s="15"/>
      <c r="Q19" s="15"/>
      <c r="R19" s="15"/>
      <c r="S19" s="15"/>
      <c r="T19" s="43"/>
      <c r="U19" s="15"/>
      <c r="V19" s="15"/>
      <c r="W19" s="15"/>
      <c r="X19" s="15"/>
      <c r="Y19" s="15"/>
      <c r="Z19" s="15"/>
      <c r="AA19" s="15"/>
      <c r="AB19" s="15"/>
      <c r="AC19" s="79"/>
      <c r="AD19" s="80"/>
      <c r="AE19" s="15"/>
      <c r="AF19" s="15"/>
      <c r="AG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</row>
    <row r="20" spans="1:111" s="44" customFormat="1" ht="7.5" customHeight="1" x14ac:dyDescent="0.15">
      <c r="A20" s="81"/>
      <c r="B20" s="82"/>
      <c r="C20" s="83"/>
      <c r="D20" s="83"/>
      <c r="E20" s="84"/>
      <c r="F20" s="84"/>
      <c r="G20" s="84"/>
      <c r="H20" s="84"/>
      <c r="I20" s="84"/>
      <c r="J20" s="82"/>
      <c r="K20" s="82"/>
      <c r="L20" s="82"/>
      <c r="M20" s="82"/>
      <c r="N20" s="82"/>
      <c r="O20" s="85"/>
      <c r="P20" s="15"/>
      <c r="Q20" s="15"/>
      <c r="R20" s="15"/>
      <c r="S20" s="15"/>
      <c r="T20" s="43"/>
      <c r="U20" s="15"/>
      <c r="V20" s="15"/>
      <c r="W20" s="15"/>
      <c r="X20" s="15"/>
      <c r="Y20" s="15"/>
      <c r="Z20" s="15"/>
      <c r="AA20" s="15"/>
      <c r="AB20" s="15"/>
      <c r="AC20" s="79"/>
      <c r="AD20" s="80"/>
      <c r="AE20" s="15"/>
      <c r="AF20" s="15"/>
      <c r="AG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</row>
    <row r="21" spans="1:111" s="44" customFormat="1" ht="22.5" customHeight="1" x14ac:dyDescent="0.15">
      <c r="A21" s="233" t="s">
        <v>1087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234"/>
      <c r="P21" s="15"/>
      <c r="Q21" s="15"/>
      <c r="R21" s="15"/>
      <c r="S21" s="15"/>
      <c r="T21" s="43"/>
      <c r="U21" s="15"/>
      <c r="V21" s="15"/>
      <c r="W21" s="15"/>
      <c r="X21" s="15"/>
      <c r="Y21" s="15"/>
      <c r="Z21" s="15"/>
      <c r="AA21" s="15"/>
      <c r="AB21" s="15"/>
      <c r="AC21" s="79"/>
      <c r="AD21" s="80"/>
      <c r="AE21" s="15"/>
      <c r="AF21" s="15"/>
      <c r="AG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</row>
    <row r="22" spans="1:111" s="44" customFormat="1" ht="7.5" customHeight="1" x14ac:dyDescent="0.15">
      <c r="A22" s="86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87"/>
      <c r="P22" s="15"/>
      <c r="Q22" s="15"/>
      <c r="R22" s="15"/>
      <c r="S22" s="15"/>
      <c r="T22" s="43"/>
      <c r="U22" s="15"/>
      <c r="V22" s="15"/>
      <c r="W22" s="15"/>
      <c r="X22" s="15"/>
      <c r="Y22" s="15"/>
      <c r="Z22" s="15"/>
      <c r="AA22" s="15"/>
      <c r="AB22" s="15"/>
      <c r="AC22" s="79"/>
      <c r="AD22" s="80"/>
      <c r="AE22" s="15"/>
      <c r="AF22" s="15"/>
      <c r="AG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</row>
    <row r="23" spans="1:111" s="44" customFormat="1" x14ac:dyDescent="0.15">
      <c r="A23" s="88"/>
      <c r="B23" s="89"/>
      <c r="C23" s="90" t="s">
        <v>15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1"/>
      <c r="P23" s="15"/>
      <c r="Q23" s="15"/>
      <c r="R23" s="15"/>
      <c r="S23" s="15"/>
      <c r="T23" s="43"/>
      <c r="U23" s="15"/>
      <c r="V23" s="15"/>
      <c r="W23" s="15"/>
      <c r="X23" s="15"/>
      <c r="Y23" s="15"/>
      <c r="Z23" s="15"/>
      <c r="AA23" s="15"/>
      <c r="AB23" s="15"/>
      <c r="AC23" s="79"/>
      <c r="AD23" s="80"/>
      <c r="AE23" s="15"/>
      <c r="AF23" s="15"/>
      <c r="AG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</row>
    <row r="24" spans="1:111" s="44" customFormat="1" x14ac:dyDescent="0.15">
      <c r="A24" s="86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87"/>
      <c r="P24" s="15"/>
      <c r="Q24" s="15"/>
      <c r="R24" s="15"/>
      <c r="S24" s="15"/>
      <c r="T24" s="43"/>
      <c r="U24" s="15"/>
      <c r="V24" s="15"/>
      <c r="W24" s="15"/>
      <c r="X24" s="15"/>
      <c r="Y24" s="15"/>
      <c r="Z24" s="15"/>
      <c r="AA24" s="15"/>
      <c r="AB24" s="15"/>
      <c r="AC24" s="79"/>
      <c r="AD24" s="80"/>
      <c r="AE24" s="15"/>
      <c r="AF24" s="15"/>
      <c r="AG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</row>
    <row r="25" spans="1:111" s="44" customFormat="1" x14ac:dyDescent="0.15">
      <c r="A25" s="86"/>
      <c r="B25" s="45"/>
      <c r="C25" s="257" t="str">
        <f>'申込書（個人種目）'!$C$39</f>
        <v>２０２６年　　月　　日</v>
      </c>
      <c r="D25" s="257"/>
      <c r="E25" s="257"/>
      <c r="F25" s="45"/>
      <c r="G25" s="45"/>
      <c r="H25" s="45"/>
      <c r="I25" s="45"/>
      <c r="J25" s="45"/>
      <c r="L25" s="92"/>
      <c r="M25" s="45"/>
      <c r="N25" s="45"/>
      <c r="O25" s="87"/>
      <c r="P25" s="15"/>
      <c r="Q25" s="15"/>
      <c r="R25" s="15"/>
      <c r="S25" s="15"/>
      <c r="T25" s="43"/>
      <c r="U25" s="15"/>
      <c r="V25" s="15"/>
      <c r="W25" s="15"/>
      <c r="X25" s="15"/>
      <c r="Y25" s="15"/>
      <c r="Z25" s="15"/>
      <c r="AA25" s="15"/>
      <c r="AB25" s="15"/>
      <c r="AC25" s="79"/>
      <c r="AD25" s="80"/>
      <c r="AE25" s="15"/>
      <c r="AF25" s="15"/>
      <c r="AG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</row>
    <row r="26" spans="1:111" s="44" customFormat="1" ht="22.5" customHeight="1" x14ac:dyDescent="0.15">
      <c r="A26" s="86"/>
      <c r="B26" s="45"/>
      <c r="C26" s="93"/>
      <c r="D26" s="93"/>
      <c r="E26" s="94"/>
      <c r="F26" s="45"/>
      <c r="G26" s="198">
        <f>'申込書（個人種目）'!F40</f>
        <v>0</v>
      </c>
      <c r="H26" s="198"/>
      <c r="I26" s="198"/>
      <c r="J26" s="198"/>
      <c r="K26" s="198"/>
      <c r="L26" s="95" t="str">
        <f>'申込書（個人種目）'!H40</f>
        <v>小学校</v>
      </c>
      <c r="M26" s="45"/>
      <c r="N26" s="45"/>
      <c r="O26" s="87"/>
      <c r="P26" s="15"/>
      <c r="Q26" s="15"/>
      <c r="R26" s="15"/>
      <c r="S26" s="15"/>
      <c r="T26" s="43"/>
      <c r="U26" s="15"/>
      <c r="V26" s="15"/>
      <c r="W26" s="15"/>
      <c r="X26" s="15"/>
      <c r="Y26" s="15"/>
      <c r="Z26" s="15"/>
      <c r="AA26" s="15"/>
      <c r="AB26" s="15"/>
      <c r="AC26" s="79"/>
      <c r="AD26" s="80"/>
      <c r="AE26" s="15"/>
      <c r="AF26" s="15"/>
      <c r="AG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</row>
    <row r="27" spans="1:111" s="44" customFormat="1" ht="22.5" customHeight="1" x14ac:dyDescent="0.15">
      <c r="A27" s="96"/>
      <c r="B27" s="97"/>
      <c r="C27" s="98"/>
      <c r="D27" s="98"/>
      <c r="E27" s="99"/>
      <c r="F27" s="99"/>
      <c r="G27" s="100"/>
      <c r="H27" s="98"/>
      <c r="I27" s="98"/>
      <c r="J27" s="98" t="s">
        <v>1096</v>
      </c>
      <c r="K27" s="242">
        <f>'申込書（個人種目）'!H41</f>
        <v>0</v>
      </c>
      <c r="L27" s="242"/>
      <c r="M27" s="101" t="s">
        <v>1095</v>
      </c>
      <c r="N27" s="101"/>
      <c r="O27" s="102"/>
      <c r="P27" s="15"/>
      <c r="Q27" s="15"/>
      <c r="R27" s="15"/>
      <c r="S27" s="15"/>
      <c r="T27" s="43"/>
      <c r="U27" s="15"/>
      <c r="V27" s="15"/>
      <c r="W27" s="15"/>
      <c r="X27" s="15"/>
      <c r="Y27" s="15"/>
      <c r="Z27" s="15"/>
      <c r="AA27" s="15"/>
      <c r="AB27" s="15"/>
      <c r="AC27" s="79"/>
      <c r="AD27" s="80"/>
      <c r="AE27" s="15"/>
      <c r="AF27" s="15"/>
      <c r="AG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</row>
    <row r="28" spans="1:111" s="44" customFormat="1" ht="32.25" customHeight="1" x14ac:dyDescent="0.15">
      <c r="A28" s="241" t="str">
        <f>$A$1</f>
        <v>第３２回 西村山陸上競技選手権大会　参加申込一覧表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15"/>
      <c r="Q28" s="15"/>
      <c r="R28" s="15"/>
      <c r="S28" s="15"/>
      <c r="T28" s="43"/>
      <c r="U28" s="15"/>
      <c r="V28" s="15"/>
      <c r="W28" s="15"/>
      <c r="X28" s="15"/>
      <c r="Y28" s="15"/>
      <c r="Z28" s="15"/>
      <c r="AA28" s="15"/>
      <c r="AB28" s="15"/>
      <c r="AC28" s="79"/>
      <c r="AD28" s="80"/>
      <c r="AE28" s="15"/>
      <c r="AF28" s="15"/>
      <c r="AG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</row>
    <row r="29" spans="1:111" s="44" customFormat="1" ht="7.5" customHeight="1" x14ac:dyDescent="0.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15"/>
      <c r="Q29" s="15"/>
      <c r="R29" s="15"/>
      <c r="S29" s="15"/>
      <c r="T29" s="43"/>
      <c r="U29" s="15"/>
      <c r="V29" s="15"/>
      <c r="W29" s="15"/>
      <c r="X29" s="15"/>
      <c r="Y29" s="15"/>
      <c r="Z29" s="15"/>
      <c r="AA29" s="15"/>
      <c r="AB29" s="15"/>
      <c r="AC29" s="79"/>
      <c r="AD29" s="80"/>
      <c r="AE29" s="15"/>
      <c r="AF29" s="15"/>
      <c r="AG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</row>
    <row r="30" spans="1:111" s="44" customFormat="1" ht="22.5" customHeight="1" x14ac:dyDescent="0.15">
      <c r="A30" s="151" t="s">
        <v>0</v>
      </c>
      <c r="B30" s="152"/>
      <c r="C30" s="255">
        <f>$C$3</f>
        <v>0</v>
      </c>
      <c r="D30" s="256"/>
      <c r="E30" s="256"/>
      <c r="F30" s="256"/>
      <c r="G30" s="256"/>
      <c r="H30" s="256"/>
      <c r="I30" s="256"/>
      <c r="J30" s="256"/>
      <c r="K30" s="103" t="s">
        <v>1093</v>
      </c>
      <c r="L30" s="247">
        <f>$L$3</f>
        <v>0</v>
      </c>
      <c r="M30" s="247"/>
      <c r="N30" s="247"/>
      <c r="O30" s="248"/>
      <c r="P30" s="15"/>
      <c r="Q30" s="15"/>
      <c r="R30" s="15"/>
      <c r="S30" s="15"/>
      <c r="T30" s="43"/>
      <c r="U30" s="15"/>
      <c r="V30" s="15"/>
      <c r="W30" s="15"/>
      <c r="X30" s="15"/>
      <c r="Y30" s="15"/>
      <c r="AF30" s="15"/>
      <c r="AG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</row>
    <row r="31" spans="1:111" s="44" customFormat="1" ht="22.5" customHeight="1" x14ac:dyDescent="0.15">
      <c r="A31" s="153" t="s">
        <v>13</v>
      </c>
      <c r="B31" s="197"/>
      <c r="C31" s="239">
        <f>$C$4</f>
        <v>0</v>
      </c>
      <c r="D31" s="240"/>
      <c r="E31" s="240"/>
      <c r="F31" s="240"/>
      <c r="G31" s="240"/>
      <c r="H31" s="240"/>
      <c r="I31" s="240"/>
      <c r="J31" s="240"/>
      <c r="K31" s="104" t="s">
        <v>1094</v>
      </c>
      <c r="L31" s="240">
        <f>$L$4</f>
        <v>0</v>
      </c>
      <c r="M31" s="240"/>
      <c r="N31" s="240"/>
      <c r="O31" s="243"/>
      <c r="P31" s="15"/>
      <c r="Q31" s="15"/>
      <c r="R31" s="15"/>
      <c r="S31" s="15"/>
      <c r="T31" s="43"/>
      <c r="U31" s="15"/>
      <c r="V31" s="15"/>
      <c r="W31" s="15"/>
      <c r="X31" s="15"/>
      <c r="Y31" s="15"/>
      <c r="AF31" s="15"/>
      <c r="AG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</row>
    <row r="32" spans="1:111" s="44" customFormat="1" ht="17.25" customHeight="1" x14ac:dyDescent="0.15">
      <c r="A32" s="167"/>
      <c r="B32" s="157" t="s">
        <v>1088</v>
      </c>
      <c r="C32" s="158"/>
      <c r="D32" s="155" t="s">
        <v>1089</v>
      </c>
      <c r="E32" s="157" t="s">
        <v>9</v>
      </c>
      <c r="F32" s="220"/>
      <c r="G32" s="220"/>
      <c r="H32" s="220"/>
      <c r="I32" s="158"/>
      <c r="J32" s="157" t="s">
        <v>1090</v>
      </c>
      <c r="K32" s="220"/>
      <c r="L32" s="220"/>
      <c r="M32" s="220"/>
      <c r="N32" s="158"/>
      <c r="O32" s="172" t="s">
        <v>6</v>
      </c>
      <c r="P32" s="15"/>
      <c r="Q32" s="15"/>
      <c r="R32" s="15"/>
      <c r="S32" s="15"/>
      <c r="T32" s="43"/>
      <c r="U32" s="15"/>
      <c r="V32" s="15"/>
      <c r="W32" s="15"/>
      <c r="X32" s="15"/>
      <c r="Y32" s="15"/>
      <c r="Z32" s="15"/>
      <c r="AA32" s="15"/>
      <c r="AB32" s="15"/>
      <c r="AC32" s="80"/>
      <c r="AD32" s="80"/>
      <c r="AE32" s="15"/>
      <c r="AF32" s="15"/>
      <c r="AG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</row>
    <row r="33" spans="1:111" s="44" customFormat="1" ht="17.25" customHeight="1" thickBot="1" x14ac:dyDescent="0.2">
      <c r="A33" s="168"/>
      <c r="B33" s="159"/>
      <c r="C33" s="160"/>
      <c r="D33" s="156"/>
      <c r="E33" s="159"/>
      <c r="F33" s="221"/>
      <c r="G33" s="221"/>
      <c r="H33" s="221"/>
      <c r="I33" s="160"/>
      <c r="J33" s="53" t="s">
        <v>1</v>
      </c>
      <c r="K33" s="53" t="s">
        <v>1091</v>
      </c>
      <c r="L33" s="53" t="s">
        <v>1092</v>
      </c>
      <c r="M33" s="53" t="s">
        <v>3</v>
      </c>
      <c r="N33" s="53" t="s">
        <v>1407</v>
      </c>
      <c r="O33" s="173"/>
      <c r="P33" s="15"/>
      <c r="Q33" s="15"/>
      <c r="R33" s="15"/>
      <c r="S33" s="49" t="s">
        <v>18</v>
      </c>
      <c r="T33" s="54" t="s">
        <v>501</v>
      </c>
      <c r="U33" s="49" t="s">
        <v>866</v>
      </c>
      <c r="V33" s="49" t="s">
        <v>846</v>
      </c>
      <c r="W33" s="49" t="s">
        <v>847</v>
      </c>
      <c r="X33" s="49" t="s">
        <v>19</v>
      </c>
      <c r="Y33" s="49" t="s">
        <v>20</v>
      </c>
      <c r="Z33" s="49" t="s">
        <v>21</v>
      </c>
      <c r="AA33" s="49" t="s">
        <v>22</v>
      </c>
      <c r="AB33" s="49" t="s">
        <v>23</v>
      </c>
      <c r="AC33" s="105" t="s">
        <v>495</v>
      </c>
      <c r="AD33" s="105" t="s">
        <v>24</v>
      </c>
      <c r="AE33" s="49" t="s">
        <v>1119</v>
      </c>
      <c r="AF33" s="49" t="s">
        <v>500</v>
      </c>
      <c r="AG33" s="49" t="s">
        <v>1101</v>
      </c>
      <c r="AH33" s="44" t="s">
        <v>917</v>
      </c>
      <c r="AJ33" s="44" t="s">
        <v>1103</v>
      </c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</row>
    <row r="34" spans="1:111" s="44" customFormat="1" ht="22.5" customHeight="1" thickTop="1" x14ac:dyDescent="0.15">
      <c r="A34" s="235">
        <v>3</v>
      </c>
      <c r="B34" s="222"/>
      <c r="C34" s="223"/>
      <c r="D34" s="229"/>
      <c r="E34" s="244"/>
      <c r="F34" s="245"/>
      <c r="G34" s="245"/>
      <c r="H34" s="245"/>
      <c r="I34" s="246"/>
      <c r="J34" s="69"/>
      <c r="K34" s="69"/>
      <c r="L34" s="69"/>
      <c r="M34" s="69"/>
      <c r="N34" s="55"/>
      <c r="O34" s="70"/>
      <c r="P34" s="15"/>
      <c r="Q34" s="15"/>
      <c r="R34" s="15"/>
      <c r="S34" s="57" t="str">
        <f t="shared" ref="S34:S39" si="11">IF(ISBLANK(J34),"",VLOOKUP(CONCATENATE($AC$4,LEFT($B$34,1)),$S$150:$T$159,2,FALSE)+J34*100)</f>
        <v/>
      </c>
      <c r="T34" s="58" t="str">
        <f t="shared" ref="T34:T39" si="12">IF(ISBLANK(J34),"",$B$34)</f>
        <v/>
      </c>
      <c r="U34" s="59" t="str">
        <f>IF($T34="","",VLOOKUP($T34,'(種目・作業用)'!$A$2:$D$11,2,FALSE))</f>
        <v/>
      </c>
      <c r="V34" s="59" t="str">
        <f>IF($T34="","",VLOOKUP($T34,'(種目・作業用)'!$A$2:$D$11,3,FALSE))</f>
        <v/>
      </c>
      <c r="W34" s="59" t="str">
        <f>IF($T34="","",VLOOKUP($T34,'(種目・作業用)'!$A$2:$D$11,4,FALSE))</f>
        <v/>
      </c>
      <c r="X34" s="60" t="str">
        <f>IF(E34="","",E34)</f>
        <v/>
      </c>
      <c r="Y34" s="57" t="str">
        <f t="shared" si="2"/>
        <v/>
      </c>
      <c r="Z34" s="57" t="str">
        <f t="shared" si="0"/>
        <v/>
      </c>
      <c r="AA34" s="57" t="str">
        <f t="shared" si="3"/>
        <v/>
      </c>
      <c r="AB34" s="57" t="str">
        <f t="shared" si="1"/>
        <v/>
      </c>
      <c r="AC34" s="61" t="str">
        <f t="shared" si="4"/>
        <v/>
      </c>
      <c r="AD34" s="62" t="str">
        <f t="shared" si="5"/>
        <v/>
      </c>
      <c r="AE34" s="57" t="str">
        <f t="shared" ref="AE34:AE39" si="13">IF(ISBLANK(J34),"",IF(LEFT($B$34,1)="男",1,2))</f>
        <v/>
      </c>
      <c r="AF34" s="57"/>
      <c r="AG34" s="57" t="str">
        <f t="shared" si="6"/>
        <v/>
      </c>
      <c r="AH34" s="63" t="e">
        <f>VLOOKUP('申込書（個人種目）'!$AA$5,'申込書（個人種目）'!$B$203:$D$551,2,FALSE)</f>
        <v>#N/A</v>
      </c>
      <c r="AJ34" s="64" t="str">
        <f t="shared" si="7"/>
        <v>　</v>
      </c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</row>
    <row r="35" spans="1:111" s="44" customFormat="1" ht="22.5" customHeight="1" x14ac:dyDescent="0.15">
      <c r="A35" s="218"/>
      <c r="B35" s="224"/>
      <c r="C35" s="225"/>
      <c r="D35" s="230"/>
      <c r="E35" s="244"/>
      <c r="F35" s="245"/>
      <c r="G35" s="245"/>
      <c r="H35" s="245"/>
      <c r="I35" s="246"/>
      <c r="J35" s="65"/>
      <c r="K35" s="65"/>
      <c r="L35" s="65"/>
      <c r="M35" s="65"/>
      <c r="N35" s="65"/>
      <c r="O35" s="66"/>
      <c r="P35" s="15"/>
      <c r="Q35" s="15"/>
      <c r="R35" s="15"/>
      <c r="S35" s="57" t="str">
        <f t="shared" si="11"/>
        <v/>
      </c>
      <c r="T35" s="58" t="str">
        <f t="shared" si="12"/>
        <v/>
      </c>
      <c r="U35" s="59" t="str">
        <f>IF($T35="","",VLOOKUP($T35,'(種目・作業用)'!$A$2:$D$11,2,FALSE))</f>
        <v/>
      </c>
      <c r="V35" s="59" t="str">
        <f>IF($T35="","",VLOOKUP($T35,'(種目・作業用)'!$A$2:$D$11,3,FALSE))</f>
        <v/>
      </c>
      <c r="W35" s="59" t="str">
        <f>IF($T35="","",VLOOKUP($T35,'(種目・作業用)'!$A$2:$D$11,4,FALSE))</f>
        <v/>
      </c>
      <c r="X35" s="60"/>
      <c r="Y35" s="57" t="str">
        <f t="shared" si="2"/>
        <v/>
      </c>
      <c r="Z35" s="57" t="str">
        <f t="shared" si="0"/>
        <v/>
      </c>
      <c r="AA35" s="57" t="str">
        <f t="shared" si="3"/>
        <v/>
      </c>
      <c r="AB35" s="57" t="str">
        <f t="shared" si="1"/>
        <v/>
      </c>
      <c r="AC35" s="61" t="str">
        <f t="shared" si="4"/>
        <v/>
      </c>
      <c r="AD35" s="62" t="str">
        <f t="shared" si="5"/>
        <v/>
      </c>
      <c r="AE35" s="57" t="str">
        <f t="shared" si="13"/>
        <v/>
      </c>
      <c r="AF35" s="57"/>
      <c r="AG35" s="57" t="str">
        <f t="shared" si="6"/>
        <v/>
      </c>
      <c r="AH35" s="63" t="e">
        <f>VLOOKUP('申込書（個人種目）'!$AA$5,'申込書（個人種目）'!$B$203:$D$551,2,FALSE)</f>
        <v>#N/A</v>
      </c>
      <c r="AJ35" s="64" t="str">
        <f t="shared" si="7"/>
        <v>　</v>
      </c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</row>
    <row r="36" spans="1:111" s="44" customFormat="1" ht="22.5" customHeight="1" x14ac:dyDescent="0.15">
      <c r="A36" s="218"/>
      <c r="B36" s="224"/>
      <c r="C36" s="225"/>
      <c r="D36" s="230"/>
      <c r="E36" s="244"/>
      <c r="F36" s="245"/>
      <c r="G36" s="245"/>
      <c r="H36" s="245"/>
      <c r="I36" s="246"/>
      <c r="J36" s="65"/>
      <c r="K36" s="65"/>
      <c r="L36" s="65"/>
      <c r="M36" s="65"/>
      <c r="N36" s="65"/>
      <c r="O36" s="66"/>
      <c r="P36" s="15"/>
      <c r="Q36" s="15"/>
      <c r="R36" s="15"/>
      <c r="S36" s="57" t="str">
        <f t="shared" si="11"/>
        <v/>
      </c>
      <c r="T36" s="58" t="str">
        <f t="shared" si="12"/>
        <v/>
      </c>
      <c r="U36" s="59" t="str">
        <f>IF($T36="","",VLOOKUP($T36,'(種目・作業用)'!$A$2:$D$11,2,FALSE))</f>
        <v/>
      </c>
      <c r="V36" s="59" t="str">
        <f>IF($T36="","",VLOOKUP($T36,'(種目・作業用)'!$A$2:$D$11,3,FALSE))</f>
        <v/>
      </c>
      <c r="W36" s="59" t="str">
        <f>IF($T36="","",VLOOKUP($T36,'(種目・作業用)'!$A$2:$D$11,4,FALSE))</f>
        <v/>
      </c>
      <c r="X36" s="60"/>
      <c r="Y36" s="57" t="str">
        <f t="shared" si="2"/>
        <v/>
      </c>
      <c r="Z36" s="57" t="str">
        <f t="shared" si="0"/>
        <v/>
      </c>
      <c r="AA36" s="57" t="str">
        <f t="shared" si="3"/>
        <v/>
      </c>
      <c r="AB36" s="57" t="str">
        <f t="shared" si="1"/>
        <v/>
      </c>
      <c r="AC36" s="61" t="str">
        <f t="shared" si="4"/>
        <v/>
      </c>
      <c r="AD36" s="62" t="str">
        <f t="shared" si="5"/>
        <v/>
      </c>
      <c r="AE36" s="57" t="str">
        <f t="shared" si="13"/>
        <v/>
      </c>
      <c r="AF36" s="57"/>
      <c r="AG36" s="57" t="str">
        <f t="shared" si="6"/>
        <v/>
      </c>
      <c r="AH36" s="63" t="e">
        <f>VLOOKUP('申込書（個人種目）'!$AA$5,'申込書（個人種目）'!$B$203:$D$551,2,FALSE)</f>
        <v>#N/A</v>
      </c>
      <c r="AJ36" s="64" t="str">
        <f t="shared" si="7"/>
        <v>　</v>
      </c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</row>
    <row r="37" spans="1:111" s="44" customFormat="1" ht="22.5" customHeight="1" x14ac:dyDescent="0.15">
      <c r="A37" s="218"/>
      <c r="B37" s="224"/>
      <c r="C37" s="225"/>
      <c r="D37" s="230"/>
      <c r="E37" s="244"/>
      <c r="F37" s="245"/>
      <c r="G37" s="245"/>
      <c r="H37" s="245"/>
      <c r="I37" s="246"/>
      <c r="J37" s="65"/>
      <c r="K37" s="65"/>
      <c r="L37" s="65"/>
      <c r="M37" s="65"/>
      <c r="N37" s="65"/>
      <c r="O37" s="66"/>
      <c r="P37" s="15"/>
      <c r="Q37" s="15"/>
      <c r="R37" s="15"/>
      <c r="S37" s="57" t="str">
        <f t="shared" si="11"/>
        <v/>
      </c>
      <c r="T37" s="58" t="str">
        <f t="shared" si="12"/>
        <v/>
      </c>
      <c r="U37" s="59" t="str">
        <f>IF($T37="","",VLOOKUP($T37,'(種目・作業用)'!$A$2:$D$11,2,FALSE))</f>
        <v/>
      </c>
      <c r="V37" s="59" t="str">
        <f>IF($T37="","",VLOOKUP($T37,'(種目・作業用)'!$A$2:$D$11,3,FALSE))</f>
        <v/>
      </c>
      <c r="W37" s="59" t="str">
        <f>IF($T37="","",VLOOKUP($T37,'(種目・作業用)'!$A$2:$D$11,4,FALSE))</f>
        <v/>
      </c>
      <c r="X37" s="60"/>
      <c r="Y37" s="57" t="str">
        <f t="shared" si="2"/>
        <v/>
      </c>
      <c r="Z37" s="57" t="str">
        <f t="shared" si="0"/>
        <v/>
      </c>
      <c r="AA37" s="57" t="str">
        <f t="shared" si="3"/>
        <v/>
      </c>
      <c r="AB37" s="57" t="str">
        <f t="shared" si="1"/>
        <v/>
      </c>
      <c r="AC37" s="61" t="str">
        <f t="shared" si="4"/>
        <v/>
      </c>
      <c r="AD37" s="62" t="str">
        <f t="shared" si="5"/>
        <v/>
      </c>
      <c r="AE37" s="57" t="str">
        <f t="shared" si="13"/>
        <v/>
      </c>
      <c r="AF37" s="57"/>
      <c r="AG37" s="57" t="str">
        <f t="shared" si="6"/>
        <v/>
      </c>
      <c r="AH37" s="63" t="e">
        <f>VLOOKUP('申込書（個人種目）'!$AA$5,'申込書（個人種目）'!$B$203:$D$551,2,FALSE)</f>
        <v>#N/A</v>
      </c>
      <c r="AJ37" s="64" t="str">
        <f t="shared" si="7"/>
        <v>　</v>
      </c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</row>
    <row r="38" spans="1:111" s="44" customFormat="1" ht="22.5" customHeight="1" x14ac:dyDescent="0.15">
      <c r="A38" s="218"/>
      <c r="B38" s="224"/>
      <c r="C38" s="225"/>
      <c r="D38" s="230"/>
      <c r="E38" s="244"/>
      <c r="F38" s="245"/>
      <c r="G38" s="245"/>
      <c r="H38" s="245"/>
      <c r="I38" s="246"/>
      <c r="J38" s="65"/>
      <c r="K38" s="65"/>
      <c r="L38" s="65"/>
      <c r="M38" s="65"/>
      <c r="N38" s="65"/>
      <c r="O38" s="66"/>
      <c r="P38" s="15"/>
      <c r="Q38" s="15"/>
      <c r="R38" s="15"/>
      <c r="S38" s="57" t="str">
        <f t="shared" si="11"/>
        <v/>
      </c>
      <c r="T38" s="58" t="str">
        <f t="shared" si="12"/>
        <v/>
      </c>
      <c r="U38" s="59" t="str">
        <f>IF($T38="","",VLOOKUP($T38,'(種目・作業用)'!$A$2:$D$11,2,FALSE))</f>
        <v/>
      </c>
      <c r="V38" s="59" t="str">
        <f>IF($T38="","",VLOOKUP($T38,'(種目・作業用)'!$A$2:$D$11,3,FALSE))</f>
        <v/>
      </c>
      <c r="W38" s="59" t="str">
        <f>IF($T38="","",VLOOKUP($T38,'(種目・作業用)'!$A$2:$D$11,4,FALSE))</f>
        <v/>
      </c>
      <c r="X38" s="60"/>
      <c r="Y38" s="57" t="str">
        <f t="shared" si="2"/>
        <v/>
      </c>
      <c r="Z38" s="57" t="str">
        <f t="shared" si="0"/>
        <v/>
      </c>
      <c r="AA38" s="57" t="str">
        <f t="shared" si="3"/>
        <v/>
      </c>
      <c r="AB38" s="57" t="str">
        <f t="shared" si="1"/>
        <v/>
      </c>
      <c r="AC38" s="61" t="str">
        <f t="shared" si="4"/>
        <v/>
      </c>
      <c r="AD38" s="62" t="str">
        <f t="shared" si="5"/>
        <v/>
      </c>
      <c r="AE38" s="57" t="str">
        <f t="shared" si="13"/>
        <v/>
      </c>
      <c r="AF38" s="57"/>
      <c r="AG38" s="57" t="str">
        <f t="shared" si="6"/>
        <v/>
      </c>
      <c r="AH38" s="63" t="e">
        <f>VLOOKUP('申込書（個人種目）'!$AA$5,'申込書（個人種目）'!$B$203:$D$551,2,FALSE)</f>
        <v>#N/A</v>
      </c>
      <c r="AJ38" s="64" t="str">
        <f t="shared" si="7"/>
        <v>　</v>
      </c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</row>
    <row r="39" spans="1:111" s="44" customFormat="1" ht="22.5" customHeight="1" x14ac:dyDescent="0.15">
      <c r="A39" s="219"/>
      <c r="B39" s="226"/>
      <c r="C39" s="227"/>
      <c r="D39" s="231"/>
      <c r="E39" s="244"/>
      <c r="F39" s="245"/>
      <c r="G39" s="245"/>
      <c r="H39" s="245"/>
      <c r="I39" s="246"/>
      <c r="J39" s="67"/>
      <c r="K39" s="67"/>
      <c r="L39" s="67"/>
      <c r="M39" s="67"/>
      <c r="N39" s="67"/>
      <c r="O39" s="68"/>
      <c r="P39" s="15"/>
      <c r="Q39" s="15"/>
      <c r="R39" s="15"/>
      <c r="S39" s="57" t="str">
        <f t="shared" si="11"/>
        <v/>
      </c>
      <c r="T39" s="58" t="str">
        <f t="shared" si="12"/>
        <v/>
      </c>
      <c r="U39" s="59" t="str">
        <f>IF($T39="","",VLOOKUP($T39,'(種目・作業用)'!$A$2:$D$11,2,FALSE))</f>
        <v/>
      </c>
      <c r="V39" s="59" t="str">
        <f>IF($T39="","",VLOOKUP($T39,'(種目・作業用)'!$A$2:$D$11,3,FALSE))</f>
        <v/>
      </c>
      <c r="W39" s="59" t="str">
        <f>IF($T39="","",VLOOKUP($T39,'(種目・作業用)'!$A$2:$D$11,4,FALSE))</f>
        <v/>
      </c>
      <c r="X39" s="60"/>
      <c r="Y39" s="57" t="str">
        <f t="shared" si="2"/>
        <v/>
      </c>
      <c r="Z39" s="57" t="str">
        <f t="shared" si="0"/>
        <v/>
      </c>
      <c r="AA39" s="57" t="str">
        <f t="shared" si="3"/>
        <v/>
      </c>
      <c r="AB39" s="57" t="str">
        <f t="shared" si="1"/>
        <v/>
      </c>
      <c r="AC39" s="61" t="str">
        <f t="shared" si="4"/>
        <v/>
      </c>
      <c r="AD39" s="62" t="str">
        <f t="shared" si="5"/>
        <v/>
      </c>
      <c r="AE39" s="57" t="str">
        <f t="shared" si="13"/>
        <v/>
      </c>
      <c r="AF39" s="57"/>
      <c r="AG39" s="57" t="str">
        <f t="shared" si="6"/>
        <v/>
      </c>
      <c r="AH39" s="63" t="e">
        <f>VLOOKUP('申込書（個人種目）'!$AA$5,'申込書（個人種目）'!$B$203:$D$551,2,FALSE)</f>
        <v>#N/A</v>
      </c>
      <c r="AJ39" s="64" t="str">
        <f t="shared" si="7"/>
        <v>　</v>
      </c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</row>
    <row r="40" spans="1:111" s="44" customFormat="1" ht="22.5" customHeight="1" x14ac:dyDescent="0.15">
      <c r="A40" s="235">
        <v>4</v>
      </c>
      <c r="B40" s="224"/>
      <c r="C40" s="225"/>
      <c r="D40" s="236"/>
      <c r="E40" s="244"/>
      <c r="F40" s="245"/>
      <c r="G40" s="245"/>
      <c r="H40" s="245"/>
      <c r="I40" s="246"/>
      <c r="J40" s="69"/>
      <c r="K40" s="69"/>
      <c r="L40" s="69"/>
      <c r="M40" s="69"/>
      <c r="N40" s="69"/>
      <c r="O40" s="106"/>
      <c r="P40" s="15"/>
      <c r="Q40" s="15"/>
      <c r="R40" s="15"/>
      <c r="S40" s="57" t="str">
        <f t="shared" ref="S40:S45" si="14">IF(ISBLANK(J40),"",VLOOKUP(CONCATENATE($AC$4,LEFT($B$40,1)),$S$150:$T$159,2,FALSE)+J40*100)</f>
        <v/>
      </c>
      <c r="T40" s="58" t="str">
        <f t="shared" ref="T40:T45" si="15">IF(ISBLANK(J40),"",$B$40)</f>
        <v/>
      </c>
      <c r="U40" s="59" t="str">
        <f>IF($T40="","",VLOOKUP($T40,'(種目・作業用)'!$A$2:$D$11,2,FALSE))</f>
        <v/>
      </c>
      <c r="V40" s="59" t="str">
        <f>IF($T40="","",VLOOKUP($T40,'(種目・作業用)'!$A$2:$D$11,3,FALSE))</f>
        <v/>
      </c>
      <c r="W40" s="59" t="str">
        <f>IF($T40="","",VLOOKUP($T40,'(種目・作業用)'!$A$2:$D$11,4,FALSE))</f>
        <v/>
      </c>
      <c r="X40" s="60" t="str">
        <f>IF(E40="","",E40)</f>
        <v/>
      </c>
      <c r="Y40" s="57" t="str">
        <f t="shared" si="2"/>
        <v/>
      </c>
      <c r="Z40" s="57" t="str">
        <f t="shared" si="0"/>
        <v/>
      </c>
      <c r="AA40" s="57" t="str">
        <f t="shared" si="3"/>
        <v/>
      </c>
      <c r="AB40" s="57" t="str">
        <f t="shared" si="1"/>
        <v/>
      </c>
      <c r="AC40" s="61" t="str">
        <f t="shared" si="4"/>
        <v/>
      </c>
      <c r="AD40" s="62" t="str">
        <f t="shared" si="5"/>
        <v/>
      </c>
      <c r="AE40" s="57" t="str">
        <f t="shared" ref="AE40:AE45" si="16">IF(ISBLANK(J40),"",IF(LEFT($B$40,1)="男",1,2))</f>
        <v/>
      </c>
      <c r="AF40" s="57"/>
      <c r="AG40" s="57" t="str">
        <f t="shared" si="6"/>
        <v/>
      </c>
      <c r="AH40" s="63" t="e">
        <f>VLOOKUP('申込書（個人種目）'!$AA$5,'申込書（個人種目）'!$B$203:$D$551,2,FALSE)</f>
        <v>#N/A</v>
      </c>
      <c r="AJ40" s="64" t="str">
        <f t="shared" si="7"/>
        <v>　</v>
      </c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</row>
    <row r="41" spans="1:111" s="44" customFormat="1" ht="22.5" customHeight="1" x14ac:dyDescent="0.15">
      <c r="A41" s="218"/>
      <c r="B41" s="224"/>
      <c r="C41" s="225"/>
      <c r="D41" s="237"/>
      <c r="E41" s="244"/>
      <c r="F41" s="245"/>
      <c r="G41" s="245"/>
      <c r="H41" s="245"/>
      <c r="I41" s="246"/>
      <c r="J41" s="65"/>
      <c r="K41" s="65"/>
      <c r="L41" s="65"/>
      <c r="M41" s="65"/>
      <c r="N41" s="65"/>
      <c r="O41" s="66"/>
      <c r="P41" s="15"/>
      <c r="Q41" s="15"/>
      <c r="R41" s="15"/>
      <c r="S41" s="57" t="str">
        <f t="shared" si="14"/>
        <v/>
      </c>
      <c r="T41" s="58" t="str">
        <f t="shared" si="15"/>
        <v/>
      </c>
      <c r="U41" s="59" t="str">
        <f>IF($T41="","",VLOOKUP($T41,'(種目・作業用)'!$A$2:$D$11,2,FALSE))</f>
        <v/>
      </c>
      <c r="V41" s="59" t="str">
        <f>IF($T41="","",VLOOKUP($T41,'(種目・作業用)'!$A$2:$D$11,3,FALSE))</f>
        <v/>
      </c>
      <c r="W41" s="59" t="str">
        <f>IF($T41="","",VLOOKUP($T41,'(種目・作業用)'!$A$2:$D$11,4,FALSE))</f>
        <v/>
      </c>
      <c r="X41" s="60"/>
      <c r="Y41" s="57" t="str">
        <f t="shared" si="2"/>
        <v/>
      </c>
      <c r="Z41" s="57" t="str">
        <f t="shared" si="0"/>
        <v/>
      </c>
      <c r="AA41" s="57" t="str">
        <f t="shared" si="3"/>
        <v/>
      </c>
      <c r="AB41" s="57" t="str">
        <f t="shared" si="1"/>
        <v/>
      </c>
      <c r="AC41" s="61" t="str">
        <f t="shared" si="4"/>
        <v/>
      </c>
      <c r="AD41" s="62" t="str">
        <f t="shared" si="5"/>
        <v/>
      </c>
      <c r="AE41" s="57" t="str">
        <f t="shared" si="16"/>
        <v/>
      </c>
      <c r="AF41" s="57"/>
      <c r="AG41" s="57" t="str">
        <f t="shared" si="6"/>
        <v/>
      </c>
      <c r="AH41" s="63" t="e">
        <f>VLOOKUP('申込書（個人種目）'!$AA$5,'申込書（個人種目）'!$B$203:$D$551,2,FALSE)</f>
        <v>#N/A</v>
      </c>
      <c r="AJ41" s="64" t="str">
        <f t="shared" si="7"/>
        <v>　</v>
      </c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</row>
    <row r="42" spans="1:111" s="44" customFormat="1" ht="22.5" customHeight="1" x14ac:dyDescent="0.15">
      <c r="A42" s="218"/>
      <c r="B42" s="224"/>
      <c r="C42" s="225"/>
      <c r="D42" s="237"/>
      <c r="E42" s="244"/>
      <c r="F42" s="245"/>
      <c r="G42" s="245"/>
      <c r="H42" s="245"/>
      <c r="I42" s="246"/>
      <c r="J42" s="65"/>
      <c r="K42" s="65"/>
      <c r="L42" s="65"/>
      <c r="M42" s="65"/>
      <c r="N42" s="65"/>
      <c r="O42" s="66"/>
      <c r="P42" s="15"/>
      <c r="Q42" s="15"/>
      <c r="R42" s="15"/>
      <c r="S42" s="57" t="str">
        <f t="shared" si="14"/>
        <v/>
      </c>
      <c r="T42" s="58" t="str">
        <f t="shared" si="15"/>
        <v/>
      </c>
      <c r="U42" s="59" t="str">
        <f>IF($T42="","",VLOOKUP($T42,'(種目・作業用)'!$A$2:$D$11,2,FALSE))</f>
        <v/>
      </c>
      <c r="V42" s="59" t="str">
        <f>IF($T42="","",VLOOKUP($T42,'(種目・作業用)'!$A$2:$D$11,3,FALSE))</f>
        <v/>
      </c>
      <c r="W42" s="59" t="str">
        <f>IF($T42="","",VLOOKUP($T42,'(種目・作業用)'!$A$2:$D$11,4,FALSE))</f>
        <v/>
      </c>
      <c r="X42" s="60"/>
      <c r="Y42" s="57" t="str">
        <f t="shared" si="2"/>
        <v/>
      </c>
      <c r="Z42" s="57" t="str">
        <f t="shared" si="0"/>
        <v/>
      </c>
      <c r="AA42" s="57" t="str">
        <f t="shared" si="3"/>
        <v/>
      </c>
      <c r="AB42" s="57" t="str">
        <f t="shared" si="1"/>
        <v/>
      </c>
      <c r="AC42" s="61" t="str">
        <f t="shared" si="4"/>
        <v/>
      </c>
      <c r="AD42" s="62" t="str">
        <f t="shared" si="5"/>
        <v/>
      </c>
      <c r="AE42" s="57" t="str">
        <f t="shared" si="16"/>
        <v/>
      </c>
      <c r="AF42" s="57"/>
      <c r="AG42" s="57" t="str">
        <f t="shared" si="6"/>
        <v/>
      </c>
      <c r="AH42" s="63" t="e">
        <f>VLOOKUP('申込書（個人種目）'!$AA$5,'申込書（個人種目）'!$B$203:$D$551,2,FALSE)</f>
        <v>#N/A</v>
      </c>
      <c r="AJ42" s="64" t="str">
        <f t="shared" si="7"/>
        <v>　</v>
      </c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</row>
    <row r="43" spans="1:111" s="44" customFormat="1" ht="22.5" customHeight="1" x14ac:dyDescent="0.15">
      <c r="A43" s="218"/>
      <c r="B43" s="224"/>
      <c r="C43" s="225"/>
      <c r="D43" s="237"/>
      <c r="E43" s="244"/>
      <c r="F43" s="245"/>
      <c r="G43" s="245"/>
      <c r="H43" s="245"/>
      <c r="I43" s="246"/>
      <c r="J43" s="65"/>
      <c r="K43" s="65"/>
      <c r="L43" s="65"/>
      <c r="M43" s="65"/>
      <c r="N43" s="65"/>
      <c r="O43" s="66"/>
      <c r="P43" s="15"/>
      <c r="Q43" s="15"/>
      <c r="R43" s="15"/>
      <c r="S43" s="57" t="str">
        <f t="shared" si="14"/>
        <v/>
      </c>
      <c r="T43" s="58" t="str">
        <f t="shared" si="15"/>
        <v/>
      </c>
      <c r="U43" s="59" t="str">
        <f>IF($T43="","",VLOOKUP($T43,'(種目・作業用)'!$A$2:$D$11,2,FALSE))</f>
        <v/>
      </c>
      <c r="V43" s="59" t="str">
        <f>IF($T43="","",VLOOKUP($T43,'(種目・作業用)'!$A$2:$D$11,3,FALSE))</f>
        <v/>
      </c>
      <c r="W43" s="59" t="str">
        <f>IF($T43="","",VLOOKUP($T43,'(種目・作業用)'!$A$2:$D$11,4,FALSE))</f>
        <v/>
      </c>
      <c r="X43" s="60"/>
      <c r="Y43" s="57" t="str">
        <f t="shared" si="2"/>
        <v/>
      </c>
      <c r="Z43" s="57" t="str">
        <f t="shared" si="0"/>
        <v/>
      </c>
      <c r="AA43" s="57" t="str">
        <f t="shared" si="3"/>
        <v/>
      </c>
      <c r="AB43" s="57" t="str">
        <f t="shared" si="1"/>
        <v/>
      </c>
      <c r="AC43" s="61" t="str">
        <f t="shared" si="4"/>
        <v/>
      </c>
      <c r="AD43" s="62" t="str">
        <f t="shared" si="5"/>
        <v/>
      </c>
      <c r="AE43" s="57" t="str">
        <f t="shared" si="16"/>
        <v/>
      </c>
      <c r="AF43" s="57"/>
      <c r="AG43" s="57" t="str">
        <f t="shared" si="6"/>
        <v/>
      </c>
      <c r="AH43" s="63" t="e">
        <f>VLOOKUP('申込書（個人種目）'!$AA$5,'申込書（個人種目）'!$B$203:$D$551,2,FALSE)</f>
        <v>#N/A</v>
      </c>
      <c r="AJ43" s="64" t="str">
        <f t="shared" si="7"/>
        <v>　</v>
      </c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</row>
    <row r="44" spans="1:111" s="44" customFormat="1" ht="22.5" customHeight="1" x14ac:dyDescent="0.15">
      <c r="A44" s="218"/>
      <c r="B44" s="224"/>
      <c r="C44" s="225"/>
      <c r="D44" s="237"/>
      <c r="E44" s="244"/>
      <c r="F44" s="245"/>
      <c r="G44" s="245"/>
      <c r="H44" s="245"/>
      <c r="I44" s="246"/>
      <c r="J44" s="65"/>
      <c r="K44" s="65"/>
      <c r="L44" s="65"/>
      <c r="M44" s="65"/>
      <c r="N44" s="65"/>
      <c r="O44" s="66"/>
      <c r="P44" s="15"/>
      <c r="Q44" s="15"/>
      <c r="R44" s="15"/>
      <c r="S44" s="57" t="str">
        <f t="shared" si="14"/>
        <v/>
      </c>
      <c r="T44" s="58" t="str">
        <f t="shared" si="15"/>
        <v/>
      </c>
      <c r="U44" s="59" t="str">
        <f>IF($T44="","",VLOOKUP($T44,'(種目・作業用)'!$A$2:$D$11,2,FALSE))</f>
        <v/>
      </c>
      <c r="V44" s="59" t="str">
        <f>IF($T44="","",VLOOKUP($T44,'(種目・作業用)'!$A$2:$D$11,3,FALSE))</f>
        <v/>
      </c>
      <c r="W44" s="59" t="str">
        <f>IF($T44="","",VLOOKUP($T44,'(種目・作業用)'!$A$2:$D$11,4,FALSE))</f>
        <v/>
      </c>
      <c r="X44" s="60"/>
      <c r="Y44" s="57" t="str">
        <f t="shared" si="2"/>
        <v/>
      </c>
      <c r="Z44" s="57" t="str">
        <f t="shared" si="0"/>
        <v/>
      </c>
      <c r="AA44" s="57" t="str">
        <f t="shared" si="3"/>
        <v/>
      </c>
      <c r="AB44" s="57" t="str">
        <f t="shared" si="1"/>
        <v/>
      </c>
      <c r="AC44" s="61" t="str">
        <f t="shared" si="4"/>
        <v/>
      </c>
      <c r="AD44" s="62" t="str">
        <f t="shared" si="5"/>
        <v/>
      </c>
      <c r="AE44" s="57" t="str">
        <f t="shared" si="16"/>
        <v/>
      </c>
      <c r="AF44" s="57"/>
      <c r="AG44" s="57" t="str">
        <f t="shared" si="6"/>
        <v/>
      </c>
      <c r="AH44" s="63" t="e">
        <f>VLOOKUP('申込書（個人種目）'!$AA$5,'申込書（個人種目）'!$B$203:$D$551,2,FALSE)</f>
        <v>#N/A</v>
      </c>
      <c r="AJ44" s="64" t="str">
        <f t="shared" si="7"/>
        <v>　</v>
      </c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</row>
    <row r="45" spans="1:111" s="44" customFormat="1" ht="22.5" customHeight="1" x14ac:dyDescent="0.15">
      <c r="A45" s="219"/>
      <c r="B45" s="226"/>
      <c r="C45" s="227"/>
      <c r="D45" s="238"/>
      <c r="E45" s="244"/>
      <c r="F45" s="245"/>
      <c r="G45" s="245"/>
      <c r="H45" s="245"/>
      <c r="I45" s="246"/>
      <c r="J45" s="67"/>
      <c r="K45" s="67"/>
      <c r="L45" s="67"/>
      <c r="M45" s="67"/>
      <c r="N45" s="67"/>
      <c r="O45" s="66"/>
      <c r="P45" s="15"/>
      <c r="Q45" s="15"/>
      <c r="R45" s="15"/>
      <c r="S45" s="57" t="str">
        <f t="shared" si="14"/>
        <v/>
      </c>
      <c r="T45" s="58" t="str">
        <f t="shared" si="15"/>
        <v/>
      </c>
      <c r="U45" s="59" t="str">
        <f>IF($T45="","",VLOOKUP($T45,'(種目・作業用)'!$A$2:$D$11,2,FALSE))</f>
        <v/>
      </c>
      <c r="V45" s="59" t="str">
        <f>IF($T45="","",VLOOKUP($T45,'(種目・作業用)'!$A$2:$D$11,3,FALSE))</f>
        <v/>
      </c>
      <c r="W45" s="59" t="str">
        <f>IF($T45="","",VLOOKUP($T45,'(種目・作業用)'!$A$2:$D$11,4,FALSE))</f>
        <v/>
      </c>
      <c r="X45" s="60"/>
      <c r="Y45" s="57" t="str">
        <f t="shared" si="2"/>
        <v/>
      </c>
      <c r="Z45" s="57" t="str">
        <f t="shared" si="0"/>
        <v/>
      </c>
      <c r="AA45" s="57" t="str">
        <f t="shared" si="3"/>
        <v/>
      </c>
      <c r="AB45" s="57" t="str">
        <f t="shared" si="1"/>
        <v/>
      </c>
      <c r="AC45" s="61" t="str">
        <f t="shared" si="4"/>
        <v/>
      </c>
      <c r="AD45" s="62" t="str">
        <f t="shared" si="5"/>
        <v/>
      </c>
      <c r="AE45" s="57" t="str">
        <f t="shared" si="16"/>
        <v/>
      </c>
      <c r="AF45" s="57"/>
      <c r="AG45" s="57" t="str">
        <f t="shared" si="6"/>
        <v/>
      </c>
      <c r="AH45" s="63" t="e">
        <f>VLOOKUP('申込書（個人種目）'!$AA$5,'申込書（個人種目）'!$B$203:$D$551,2,FALSE)</f>
        <v>#N/A</v>
      </c>
      <c r="AJ45" s="64" t="str">
        <f t="shared" si="7"/>
        <v>　</v>
      </c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</row>
    <row r="46" spans="1:111" s="44" customFormat="1" ht="22.5" customHeight="1" x14ac:dyDescent="0.15">
      <c r="A46" s="72"/>
      <c r="B46" s="73"/>
      <c r="C46" s="74"/>
      <c r="D46" s="74"/>
      <c r="E46" s="75"/>
      <c r="F46" s="75"/>
      <c r="G46" s="75"/>
      <c r="H46" s="75"/>
      <c r="I46" s="75"/>
      <c r="J46" s="76" t="s">
        <v>1202</v>
      </c>
      <c r="K46" s="232">
        <f>K19</f>
        <v>0</v>
      </c>
      <c r="L46" s="232"/>
      <c r="M46" s="232"/>
      <c r="N46" s="77"/>
      <c r="O46" s="78" t="s">
        <v>14</v>
      </c>
      <c r="P46" s="15"/>
      <c r="Q46" s="15"/>
      <c r="R46" s="15"/>
      <c r="S46" s="15"/>
      <c r="T46" s="43"/>
      <c r="U46" s="15"/>
      <c r="V46" s="15"/>
      <c r="W46" s="15"/>
      <c r="X46" s="15"/>
      <c r="Y46" s="15"/>
      <c r="Z46" s="15"/>
      <c r="AA46" s="15"/>
      <c r="AB46" s="15"/>
      <c r="AC46" s="79"/>
      <c r="AD46" s="80"/>
      <c r="AE46" s="15"/>
      <c r="AF46" s="15"/>
      <c r="AG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</row>
    <row r="47" spans="1:111" s="44" customFormat="1" ht="7.5" customHeight="1" x14ac:dyDescent="0.15">
      <c r="A47" s="81"/>
      <c r="B47" s="82"/>
      <c r="C47" s="83"/>
      <c r="D47" s="83"/>
      <c r="E47" s="84"/>
      <c r="F47" s="84"/>
      <c r="G47" s="84"/>
      <c r="H47" s="84"/>
      <c r="I47" s="84"/>
      <c r="J47" s="82"/>
      <c r="K47" s="82"/>
      <c r="L47" s="82"/>
      <c r="M47" s="82"/>
      <c r="N47" s="82"/>
      <c r="O47" s="85"/>
      <c r="P47" s="15"/>
      <c r="Q47" s="15"/>
      <c r="R47" s="15"/>
      <c r="S47" s="15"/>
      <c r="T47" s="43"/>
      <c r="U47" s="15"/>
      <c r="V47" s="15"/>
      <c r="W47" s="15"/>
      <c r="X47" s="15"/>
      <c r="Y47" s="15"/>
      <c r="Z47" s="15"/>
      <c r="AA47" s="15"/>
      <c r="AB47" s="15"/>
      <c r="AC47" s="79"/>
      <c r="AD47" s="80"/>
      <c r="AE47" s="15"/>
      <c r="AF47" s="15"/>
      <c r="AG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</row>
    <row r="48" spans="1:111" s="44" customFormat="1" ht="22.5" customHeight="1" x14ac:dyDescent="0.15">
      <c r="A48" s="233" t="s">
        <v>1087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234"/>
      <c r="P48" s="15"/>
      <c r="Q48" s="15"/>
      <c r="R48" s="15"/>
      <c r="S48" s="15"/>
      <c r="T48" s="43"/>
      <c r="U48" s="15"/>
      <c r="V48" s="15"/>
      <c r="W48" s="15"/>
      <c r="X48" s="15"/>
      <c r="Y48" s="15"/>
      <c r="Z48" s="15"/>
      <c r="AA48" s="15"/>
      <c r="AB48" s="15"/>
      <c r="AC48" s="79"/>
      <c r="AD48" s="80"/>
      <c r="AE48" s="15"/>
      <c r="AF48" s="15"/>
      <c r="AG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</row>
    <row r="49" spans="1:111" s="44" customFormat="1" ht="7.5" customHeight="1" x14ac:dyDescent="0.15">
      <c r="A49" s="86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87"/>
      <c r="P49" s="15"/>
      <c r="Q49" s="15"/>
      <c r="R49" s="15"/>
      <c r="S49" s="15"/>
      <c r="T49" s="43"/>
      <c r="U49" s="15"/>
      <c r="V49" s="15"/>
      <c r="W49" s="15"/>
      <c r="X49" s="15"/>
      <c r="Y49" s="15"/>
      <c r="Z49" s="15"/>
      <c r="AA49" s="15"/>
      <c r="AB49" s="15"/>
      <c r="AC49" s="79"/>
      <c r="AD49" s="80"/>
      <c r="AE49" s="15"/>
      <c r="AF49" s="15"/>
      <c r="AG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</row>
    <row r="50" spans="1:111" s="44" customFormat="1" x14ac:dyDescent="0.15">
      <c r="A50" s="88"/>
      <c r="B50" s="89"/>
      <c r="C50" s="90" t="s">
        <v>15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1"/>
      <c r="P50" s="15"/>
      <c r="Q50" s="15"/>
      <c r="R50" s="15"/>
      <c r="S50" s="15"/>
      <c r="T50" s="43"/>
      <c r="U50" s="15"/>
      <c r="V50" s="15"/>
      <c r="W50" s="15"/>
      <c r="X50" s="15"/>
      <c r="Y50" s="15"/>
      <c r="Z50" s="15"/>
      <c r="AA50" s="15"/>
      <c r="AB50" s="15"/>
      <c r="AC50" s="79"/>
      <c r="AD50" s="80"/>
      <c r="AE50" s="15"/>
      <c r="AF50" s="15"/>
      <c r="AG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</row>
    <row r="51" spans="1:111" s="44" customFormat="1" x14ac:dyDescent="0.15">
      <c r="A51" s="86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87"/>
      <c r="P51" s="15"/>
      <c r="Q51" s="15"/>
      <c r="R51" s="15"/>
      <c r="S51" s="15"/>
      <c r="T51" s="43"/>
      <c r="U51" s="15"/>
      <c r="V51" s="15"/>
      <c r="W51" s="15"/>
      <c r="X51" s="15"/>
      <c r="Y51" s="15"/>
      <c r="Z51" s="15"/>
      <c r="AA51" s="15"/>
      <c r="AB51" s="15"/>
      <c r="AC51" s="79"/>
      <c r="AD51" s="80"/>
      <c r="AE51" s="15"/>
      <c r="AF51" s="15"/>
      <c r="AG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</row>
    <row r="52" spans="1:111" s="44" customFormat="1" x14ac:dyDescent="0.15">
      <c r="A52" s="86"/>
      <c r="B52" s="45"/>
      <c r="C52" s="257" t="str">
        <f>$C$25</f>
        <v>２０２６年　　月　　日</v>
      </c>
      <c r="D52" s="257"/>
      <c r="E52" s="257"/>
      <c r="F52" s="45"/>
      <c r="G52" s="45"/>
      <c r="H52" s="45"/>
      <c r="I52" s="45"/>
      <c r="J52" s="45"/>
      <c r="L52" s="92"/>
      <c r="M52" s="45"/>
      <c r="N52" s="45"/>
      <c r="O52" s="87"/>
      <c r="P52" s="15"/>
      <c r="Q52" s="15"/>
      <c r="R52" s="15"/>
      <c r="S52" s="15"/>
      <c r="T52" s="43"/>
      <c r="U52" s="15"/>
      <c r="V52" s="15"/>
      <c r="W52" s="15"/>
      <c r="X52" s="15"/>
      <c r="Y52" s="15"/>
      <c r="Z52" s="15"/>
      <c r="AA52" s="15"/>
      <c r="AB52" s="15"/>
      <c r="AC52" s="79"/>
      <c r="AD52" s="80"/>
      <c r="AE52" s="15"/>
      <c r="AF52" s="15"/>
      <c r="AG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</row>
    <row r="53" spans="1:111" s="44" customFormat="1" ht="22.5" customHeight="1" x14ac:dyDescent="0.15">
      <c r="A53" s="86"/>
      <c r="B53" s="45"/>
      <c r="C53" s="93"/>
      <c r="D53" s="93"/>
      <c r="E53" s="94"/>
      <c r="F53" s="45"/>
      <c r="G53" s="198">
        <f>$G$26</f>
        <v>0</v>
      </c>
      <c r="H53" s="198"/>
      <c r="I53" s="198"/>
      <c r="J53" s="198"/>
      <c r="K53" s="198"/>
      <c r="L53" s="95" t="str">
        <f>$L$26</f>
        <v>小学校</v>
      </c>
      <c r="M53" s="45"/>
      <c r="N53" s="45"/>
      <c r="O53" s="87"/>
      <c r="P53" s="15"/>
      <c r="Q53" s="15"/>
      <c r="R53" s="15"/>
      <c r="S53" s="15"/>
      <c r="T53" s="43"/>
      <c r="U53" s="15"/>
      <c r="V53" s="15"/>
      <c r="W53" s="15"/>
      <c r="X53" s="15"/>
      <c r="Y53" s="15"/>
      <c r="Z53" s="15"/>
      <c r="AA53" s="15"/>
      <c r="AB53" s="15"/>
      <c r="AC53" s="79"/>
      <c r="AD53" s="80"/>
      <c r="AE53" s="15"/>
      <c r="AF53" s="15"/>
      <c r="AG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</row>
    <row r="54" spans="1:111" s="44" customFormat="1" ht="22.5" customHeight="1" x14ac:dyDescent="0.15">
      <c r="A54" s="96"/>
      <c r="B54" s="97"/>
      <c r="C54" s="98"/>
      <c r="D54" s="98"/>
      <c r="E54" s="99"/>
      <c r="F54" s="99"/>
      <c r="G54" s="100"/>
      <c r="H54" s="98"/>
      <c r="I54" s="98"/>
      <c r="J54" s="98" t="s">
        <v>1096</v>
      </c>
      <c r="K54" s="242">
        <f>$K$27</f>
        <v>0</v>
      </c>
      <c r="L54" s="242"/>
      <c r="M54" s="101" t="s">
        <v>1095</v>
      </c>
      <c r="N54" s="101"/>
      <c r="O54" s="102"/>
      <c r="P54" s="15"/>
      <c r="Q54" s="15"/>
      <c r="R54" s="15"/>
      <c r="S54" s="15"/>
      <c r="T54" s="43"/>
      <c r="U54" s="15"/>
      <c r="V54" s="15"/>
      <c r="W54" s="15"/>
      <c r="X54" s="15"/>
      <c r="Y54" s="15"/>
      <c r="Z54" s="15"/>
      <c r="AA54" s="15"/>
      <c r="AB54" s="15"/>
      <c r="AC54" s="79"/>
      <c r="AD54" s="80"/>
      <c r="AE54" s="15"/>
      <c r="AF54" s="15"/>
      <c r="AG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</row>
    <row r="55" spans="1:111" s="44" customFormat="1" ht="32.25" customHeight="1" x14ac:dyDescent="0.15">
      <c r="A55" s="241" t="str">
        <f>$A$1</f>
        <v>第３２回 西村山陸上競技選手権大会　参加申込一覧表</v>
      </c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15"/>
      <c r="Q55" s="15"/>
      <c r="R55" s="15"/>
      <c r="S55" s="15"/>
      <c r="T55" s="43"/>
      <c r="U55" s="15"/>
      <c r="V55" s="15"/>
      <c r="W55" s="15"/>
      <c r="X55" s="15"/>
      <c r="Y55" s="15"/>
      <c r="Z55" s="15"/>
      <c r="AA55" s="15"/>
      <c r="AB55" s="15"/>
      <c r="AC55" s="79"/>
      <c r="AD55" s="80"/>
      <c r="AE55" s="15"/>
      <c r="AF55" s="15"/>
      <c r="AG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</row>
    <row r="56" spans="1:111" s="44" customFormat="1" ht="7.5" customHeight="1" x14ac:dyDescent="0.1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15"/>
      <c r="Q56" s="15"/>
      <c r="R56" s="15"/>
      <c r="S56" s="15"/>
      <c r="T56" s="43"/>
      <c r="U56" s="15"/>
      <c r="V56" s="15"/>
      <c r="W56" s="15"/>
      <c r="X56" s="15"/>
      <c r="Y56" s="15"/>
      <c r="Z56" s="15"/>
      <c r="AA56" s="15"/>
      <c r="AB56" s="15"/>
      <c r="AC56" s="79"/>
      <c r="AD56" s="80"/>
      <c r="AE56" s="15"/>
      <c r="AF56" s="15"/>
      <c r="AG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</row>
    <row r="57" spans="1:111" s="44" customFormat="1" ht="22.5" customHeight="1" x14ac:dyDescent="0.15">
      <c r="A57" s="151" t="s">
        <v>0</v>
      </c>
      <c r="B57" s="152"/>
      <c r="C57" s="255">
        <f>$C$3</f>
        <v>0</v>
      </c>
      <c r="D57" s="256"/>
      <c r="E57" s="256"/>
      <c r="F57" s="256"/>
      <c r="G57" s="256"/>
      <c r="H57" s="256"/>
      <c r="I57" s="256"/>
      <c r="J57" s="256"/>
      <c r="K57" s="103" t="s">
        <v>1093</v>
      </c>
      <c r="L57" s="247">
        <f>$L$3</f>
        <v>0</v>
      </c>
      <c r="M57" s="247"/>
      <c r="N57" s="247"/>
      <c r="O57" s="248"/>
      <c r="P57" s="15"/>
      <c r="Q57" s="15"/>
      <c r="R57" s="15"/>
      <c r="S57" s="15"/>
      <c r="T57" s="43"/>
      <c r="U57" s="15"/>
      <c r="V57" s="15"/>
      <c r="W57" s="15"/>
      <c r="X57" s="15"/>
      <c r="Y57" s="15"/>
      <c r="AF57" s="15"/>
      <c r="AG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</row>
    <row r="58" spans="1:111" s="44" customFormat="1" ht="22.5" customHeight="1" x14ac:dyDescent="0.15">
      <c r="A58" s="153" t="s">
        <v>13</v>
      </c>
      <c r="B58" s="197"/>
      <c r="C58" s="239">
        <f>$C$4</f>
        <v>0</v>
      </c>
      <c r="D58" s="240"/>
      <c r="E58" s="240"/>
      <c r="F58" s="240"/>
      <c r="G58" s="240"/>
      <c r="H58" s="240"/>
      <c r="I58" s="240"/>
      <c r="J58" s="240"/>
      <c r="K58" s="104" t="s">
        <v>1094</v>
      </c>
      <c r="L58" s="240">
        <f>$L$4</f>
        <v>0</v>
      </c>
      <c r="M58" s="240"/>
      <c r="N58" s="240"/>
      <c r="O58" s="243"/>
      <c r="P58" s="15"/>
      <c r="Q58" s="15"/>
      <c r="R58" s="15"/>
      <c r="S58" s="15"/>
      <c r="T58" s="43"/>
      <c r="U58" s="15"/>
      <c r="V58" s="15"/>
      <c r="W58" s="15"/>
      <c r="X58" s="15"/>
      <c r="Y58" s="15"/>
      <c r="AF58" s="15"/>
      <c r="AG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</row>
    <row r="59" spans="1:111" s="44" customFormat="1" ht="17.25" customHeight="1" x14ac:dyDescent="0.15">
      <c r="A59" s="167"/>
      <c r="B59" s="157" t="s">
        <v>1088</v>
      </c>
      <c r="C59" s="158"/>
      <c r="D59" s="155" t="s">
        <v>1089</v>
      </c>
      <c r="E59" s="157" t="s">
        <v>9</v>
      </c>
      <c r="F59" s="220"/>
      <c r="G59" s="220"/>
      <c r="H59" s="220"/>
      <c r="I59" s="158"/>
      <c r="J59" s="157" t="s">
        <v>1090</v>
      </c>
      <c r="K59" s="220"/>
      <c r="L59" s="220"/>
      <c r="M59" s="220"/>
      <c r="N59" s="158"/>
      <c r="O59" s="172" t="s">
        <v>6</v>
      </c>
      <c r="P59" s="15"/>
      <c r="Q59" s="15"/>
      <c r="R59" s="15"/>
      <c r="S59" s="15"/>
      <c r="T59" s="43"/>
      <c r="U59" s="15"/>
      <c r="V59" s="15"/>
      <c r="W59" s="15"/>
      <c r="X59" s="15"/>
      <c r="Y59" s="15"/>
      <c r="Z59" s="15"/>
      <c r="AA59" s="15"/>
      <c r="AB59" s="15"/>
      <c r="AC59" s="80"/>
      <c r="AD59" s="80"/>
      <c r="AE59" s="15"/>
      <c r="AF59" s="15"/>
      <c r="AG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</row>
    <row r="60" spans="1:111" s="44" customFormat="1" ht="17.25" customHeight="1" thickBot="1" x14ac:dyDescent="0.2">
      <c r="A60" s="168"/>
      <c r="B60" s="159"/>
      <c r="C60" s="160"/>
      <c r="D60" s="156"/>
      <c r="E60" s="159"/>
      <c r="F60" s="221"/>
      <c r="G60" s="221"/>
      <c r="H60" s="221"/>
      <c r="I60" s="160"/>
      <c r="J60" s="53" t="s">
        <v>1</v>
      </c>
      <c r="K60" s="53" t="s">
        <v>1091</v>
      </c>
      <c r="L60" s="53" t="s">
        <v>1092</v>
      </c>
      <c r="M60" s="53" t="s">
        <v>3</v>
      </c>
      <c r="N60" s="53" t="s">
        <v>1407</v>
      </c>
      <c r="O60" s="173"/>
      <c r="P60" s="15"/>
      <c r="Q60" s="15"/>
      <c r="R60" s="15"/>
      <c r="S60" s="49" t="s">
        <v>18</v>
      </c>
      <c r="T60" s="54" t="s">
        <v>501</v>
      </c>
      <c r="U60" s="49" t="s">
        <v>866</v>
      </c>
      <c r="V60" s="49" t="s">
        <v>846</v>
      </c>
      <c r="W60" s="49" t="s">
        <v>847</v>
      </c>
      <c r="X60" s="49" t="s">
        <v>19</v>
      </c>
      <c r="Y60" s="49" t="s">
        <v>20</v>
      </c>
      <c r="Z60" s="49" t="s">
        <v>21</v>
      </c>
      <c r="AA60" s="49" t="s">
        <v>22</v>
      </c>
      <c r="AB60" s="49" t="s">
        <v>23</v>
      </c>
      <c r="AC60" s="105" t="s">
        <v>495</v>
      </c>
      <c r="AD60" s="105" t="s">
        <v>24</v>
      </c>
      <c r="AE60" s="49" t="s">
        <v>1119</v>
      </c>
      <c r="AF60" s="49" t="s">
        <v>500</v>
      </c>
      <c r="AG60" s="49" t="s">
        <v>1101</v>
      </c>
      <c r="AH60" s="44" t="s">
        <v>917</v>
      </c>
      <c r="AJ60" s="44" t="s">
        <v>1103</v>
      </c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</row>
    <row r="61" spans="1:111" s="44" customFormat="1" ht="22.5" customHeight="1" thickTop="1" x14ac:dyDescent="0.15">
      <c r="A61" s="217">
        <v>5</v>
      </c>
      <c r="B61" s="222"/>
      <c r="C61" s="223"/>
      <c r="D61" s="229"/>
      <c r="E61" s="249"/>
      <c r="F61" s="250"/>
      <c r="G61" s="250"/>
      <c r="H61" s="250"/>
      <c r="I61" s="251"/>
      <c r="J61" s="55"/>
      <c r="K61" s="55"/>
      <c r="L61" s="55"/>
      <c r="M61" s="55"/>
      <c r="N61" s="55"/>
      <c r="O61" s="56"/>
      <c r="P61" s="15"/>
      <c r="Q61" s="15"/>
      <c r="R61" s="15"/>
      <c r="S61" s="57" t="str">
        <f t="shared" ref="S61:S66" si="17">IF(ISBLANK(J61),"",VLOOKUP(CONCATENATE($AC$4,LEFT($B$61,1)),$S$150:$T$159,2,FALSE)+J61*100)</f>
        <v/>
      </c>
      <c r="T61" s="58" t="str">
        <f t="shared" ref="T61:T66" si="18">IF(ISBLANK(J61),"",$B$61)</f>
        <v/>
      </c>
      <c r="U61" s="59" t="str">
        <f>IF($T61="","",VLOOKUP($T61,'(種目・作業用)'!$A$2:$D$11,2,FALSE))</f>
        <v/>
      </c>
      <c r="V61" s="59" t="str">
        <f>IF($T61="","",VLOOKUP($T61,'(種目・作業用)'!$A$2:$D$11,3,FALSE))</f>
        <v/>
      </c>
      <c r="W61" s="59" t="str">
        <f>IF($T61="","",VLOOKUP($T61,'(種目・作業用)'!$A$2:$D$11,4,FALSE))</f>
        <v/>
      </c>
      <c r="X61" s="60" t="str">
        <f>IF(E61="","",E61)</f>
        <v/>
      </c>
      <c r="Y61" s="57" t="str">
        <f>W61</f>
        <v/>
      </c>
      <c r="Z61" s="57" t="str">
        <f t="shared" ref="Z61:Z99" si="19">IF(ISBLANK(J61),"",J61)</f>
        <v/>
      </c>
      <c r="AA61" s="57" t="str">
        <f t="shared" ref="AA61:AA99" si="20">IF(ISNUMBER(Z61),IF(ISBLANK(M61),AJ61,CONCATENATE(AJ61,"(",M61,")")),"")</f>
        <v/>
      </c>
      <c r="AB61" s="57" t="str">
        <f t="shared" ref="AB61:AB99" si="21">IF(ISNUMBER(Z61),L61,"")</f>
        <v/>
      </c>
      <c r="AC61" s="61" t="str">
        <f>IF(ISNUMBER(Z61),VLOOKUP(AH61,$AH$149:$AI$196,2,FALSE),"")</f>
        <v/>
      </c>
      <c r="AD61" s="62" t="str">
        <f>IF(ISNUMBER(Z61),$AD$4,"")</f>
        <v/>
      </c>
      <c r="AE61" s="57" t="str">
        <f t="shared" ref="AE61:AE66" si="22">IF(ISBLANK(J61),"",IF(LEFT($B$61,1)="男",1,2))</f>
        <v/>
      </c>
      <c r="AF61" s="57"/>
      <c r="AG61" s="57" t="str">
        <f t="shared" ref="AG61:AG99" si="23">IF(ISNUMBER(Z61),$AB$4,"")</f>
        <v/>
      </c>
      <c r="AH61" s="63" t="e">
        <f>VLOOKUP('申込書（個人種目）'!$AA$5,'申込書（個人種目）'!$B$203:$D$551,2,FALSE)</f>
        <v>#N/A</v>
      </c>
      <c r="AJ61" s="64" t="str">
        <f t="shared" ref="AJ61:AJ99" si="24">IF(LEN(K61)&gt;6,SUBSTITUTE(K61,"　",""),IF(LEN(K61)=6,K61,IF(LEN(K61)=5,CONCATENATE(K61,"　"),IF(LEN(K61)=4,CONCATENATE(SUBSTITUTE(K61,"　","　　"),"　"),CONCATENATE(SUBSTITUTE(K61,"　","　　　"),"　")))))</f>
        <v>　</v>
      </c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</row>
    <row r="62" spans="1:111" s="44" customFormat="1" ht="22.5" customHeight="1" x14ac:dyDescent="0.15">
      <c r="A62" s="218"/>
      <c r="B62" s="224"/>
      <c r="C62" s="225"/>
      <c r="D62" s="230"/>
      <c r="E62" s="252"/>
      <c r="F62" s="253"/>
      <c r="G62" s="253"/>
      <c r="H62" s="253"/>
      <c r="I62" s="254"/>
      <c r="J62" s="65"/>
      <c r="K62" s="65"/>
      <c r="L62" s="65"/>
      <c r="M62" s="65"/>
      <c r="N62" s="65"/>
      <c r="O62" s="66"/>
      <c r="P62" s="15"/>
      <c r="Q62" s="15"/>
      <c r="R62" s="15"/>
      <c r="S62" s="57" t="str">
        <f t="shared" si="17"/>
        <v/>
      </c>
      <c r="T62" s="58" t="str">
        <f t="shared" si="18"/>
        <v/>
      </c>
      <c r="U62" s="59" t="str">
        <f>IF($T62="","",VLOOKUP($T62,'(種目・作業用)'!$A$2:$D$11,2,FALSE))</f>
        <v/>
      </c>
      <c r="V62" s="59" t="str">
        <f>IF($T62="","",VLOOKUP($T62,'(種目・作業用)'!$A$2:$D$11,3,FALSE))</f>
        <v/>
      </c>
      <c r="W62" s="59" t="str">
        <f>IF($T62="","",VLOOKUP($T62,'(種目・作業用)'!$A$2:$D$11,4,FALSE))</f>
        <v/>
      </c>
      <c r="X62" s="60"/>
      <c r="Y62" s="57" t="str">
        <f t="shared" ref="Y62:Y99" si="25">W62</f>
        <v/>
      </c>
      <c r="Z62" s="57" t="str">
        <f t="shared" si="19"/>
        <v/>
      </c>
      <c r="AA62" s="57" t="str">
        <f t="shared" si="20"/>
        <v/>
      </c>
      <c r="AB62" s="57" t="str">
        <f t="shared" si="21"/>
        <v/>
      </c>
      <c r="AC62" s="61" t="str">
        <f t="shared" ref="AC62:AC99" si="26">IF(ISNUMBER(Z62),VLOOKUP(AH62,$AH$149:$AI$196,2,FALSE),"")</f>
        <v/>
      </c>
      <c r="AD62" s="62" t="str">
        <f t="shared" ref="AD62:AD99" si="27">IF(ISNUMBER(Z62),$AD$4,"")</f>
        <v/>
      </c>
      <c r="AE62" s="57" t="str">
        <f t="shared" si="22"/>
        <v/>
      </c>
      <c r="AF62" s="57"/>
      <c r="AG62" s="57" t="str">
        <f t="shared" si="23"/>
        <v/>
      </c>
      <c r="AH62" s="63" t="e">
        <f>VLOOKUP('申込書（個人種目）'!$AA$5,'申込書（個人種目）'!$B$203:$D$551,2,FALSE)</f>
        <v>#N/A</v>
      </c>
      <c r="AJ62" s="64" t="str">
        <f t="shared" si="24"/>
        <v>　</v>
      </c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</row>
    <row r="63" spans="1:111" s="44" customFormat="1" ht="22.5" customHeight="1" x14ac:dyDescent="0.15">
      <c r="A63" s="218"/>
      <c r="B63" s="224"/>
      <c r="C63" s="225"/>
      <c r="D63" s="230"/>
      <c r="E63" s="252"/>
      <c r="F63" s="253"/>
      <c r="G63" s="253"/>
      <c r="H63" s="253"/>
      <c r="I63" s="254"/>
      <c r="J63" s="65"/>
      <c r="K63" s="65"/>
      <c r="L63" s="65"/>
      <c r="M63" s="65"/>
      <c r="N63" s="65"/>
      <c r="O63" s="66"/>
      <c r="P63" s="15"/>
      <c r="Q63" s="15"/>
      <c r="R63" s="15"/>
      <c r="S63" s="57" t="str">
        <f t="shared" si="17"/>
        <v/>
      </c>
      <c r="T63" s="58" t="str">
        <f t="shared" si="18"/>
        <v/>
      </c>
      <c r="U63" s="59" t="str">
        <f>IF($T63="","",VLOOKUP($T63,'(種目・作業用)'!$A$2:$D$11,2,FALSE))</f>
        <v/>
      </c>
      <c r="V63" s="59" t="str">
        <f>IF($T63="","",VLOOKUP($T63,'(種目・作業用)'!$A$2:$D$11,3,FALSE))</f>
        <v/>
      </c>
      <c r="W63" s="59" t="str">
        <f>IF($T63="","",VLOOKUP($T63,'(種目・作業用)'!$A$2:$D$11,4,FALSE))</f>
        <v/>
      </c>
      <c r="X63" s="60"/>
      <c r="Y63" s="57" t="str">
        <f t="shared" si="25"/>
        <v/>
      </c>
      <c r="Z63" s="57" t="str">
        <f t="shared" si="19"/>
        <v/>
      </c>
      <c r="AA63" s="57" t="str">
        <f t="shared" si="20"/>
        <v/>
      </c>
      <c r="AB63" s="57" t="str">
        <f t="shared" si="21"/>
        <v/>
      </c>
      <c r="AC63" s="61" t="str">
        <f t="shared" si="26"/>
        <v/>
      </c>
      <c r="AD63" s="62" t="str">
        <f t="shared" si="27"/>
        <v/>
      </c>
      <c r="AE63" s="57" t="str">
        <f t="shared" si="22"/>
        <v/>
      </c>
      <c r="AF63" s="57"/>
      <c r="AG63" s="57" t="str">
        <f t="shared" si="23"/>
        <v/>
      </c>
      <c r="AH63" s="63" t="e">
        <f>VLOOKUP('申込書（個人種目）'!$AA$5,'申込書（個人種目）'!$B$203:$D$551,2,FALSE)</f>
        <v>#N/A</v>
      </c>
      <c r="AJ63" s="64" t="str">
        <f t="shared" si="24"/>
        <v>　</v>
      </c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</row>
    <row r="64" spans="1:111" s="44" customFormat="1" ht="22.5" customHeight="1" x14ac:dyDescent="0.15">
      <c r="A64" s="218"/>
      <c r="B64" s="224"/>
      <c r="C64" s="225"/>
      <c r="D64" s="230"/>
      <c r="E64" s="252"/>
      <c r="F64" s="253"/>
      <c r="G64" s="253"/>
      <c r="H64" s="253"/>
      <c r="I64" s="254"/>
      <c r="J64" s="65"/>
      <c r="K64" s="65"/>
      <c r="L64" s="65"/>
      <c r="M64" s="65"/>
      <c r="N64" s="65"/>
      <c r="O64" s="66"/>
      <c r="P64" s="15"/>
      <c r="Q64" s="15"/>
      <c r="R64" s="15"/>
      <c r="S64" s="57" t="str">
        <f t="shared" si="17"/>
        <v/>
      </c>
      <c r="T64" s="58" t="str">
        <f t="shared" si="18"/>
        <v/>
      </c>
      <c r="U64" s="59" t="str">
        <f>IF($T64="","",VLOOKUP($T64,'(種目・作業用)'!$A$2:$D$11,2,FALSE))</f>
        <v/>
      </c>
      <c r="V64" s="59" t="str">
        <f>IF($T64="","",VLOOKUP($T64,'(種目・作業用)'!$A$2:$D$11,3,FALSE))</f>
        <v/>
      </c>
      <c r="W64" s="59" t="str">
        <f>IF($T64="","",VLOOKUP($T64,'(種目・作業用)'!$A$2:$D$11,4,FALSE))</f>
        <v/>
      </c>
      <c r="X64" s="60"/>
      <c r="Y64" s="57" t="str">
        <f t="shared" si="25"/>
        <v/>
      </c>
      <c r="Z64" s="57" t="str">
        <f t="shared" si="19"/>
        <v/>
      </c>
      <c r="AA64" s="57" t="str">
        <f t="shared" si="20"/>
        <v/>
      </c>
      <c r="AB64" s="57" t="str">
        <f t="shared" si="21"/>
        <v/>
      </c>
      <c r="AC64" s="61" t="str">
        <f t="shared" si="26"/>
        <v/>
      </c>
      <c r="AD64" s="62" t="str">
        <f t="shared" si="27"/>
        <v/>
      </c>
      <c r="AE64" s="57" t="str">
        <f t="shared" si="22"/>
        <v/>
      </c>
      <c r="AF64" s="57"/>
      <c r="AG64" s="57" t="str">
        <f t="shared" si="23"/>
        <v/>
      </c>
      <c r="AH64" s="63" t="e">
        <f>VLOOKUP('申込書（個人種目）'!$AA$5,'申込書（個人種目）'!$B$203:$D$551,2,FALSE)</f>
        <v>#N/A</v>
      </c>
      <c r="AJ64" s="64" t="str">
        <f t="shared" si="24"/>
        <v>　</v>
      </c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</row>
    <row r="65" spans="1:111" s="44" customFormat="1" ht="22.5" customHeight="1" x14ac:dyDescent="0.15">
      <c r="A65" s="218"/>
      <c r="B65" s="224"/>
      <c r="C65" s="225"/>
      <c r="D65" s="230"/>
      <c r="E65" s="252"/>
      <c r="F65" s="253"/>
      <c r="G65" s="253"/>
      <c r="H65" s="253"/>
      <c r="I65" s="254"/>
      <c r="J65" s="65"/>
      <c r="K65" s="65"/>
      <c r="L65" s="65"/>
      <c r="M65" s="65"/>
      <c r="N65" s="65"/>
      <c r="O65" s="66"/>
      <c r="P65" s="15"/>
      <c r="Q65" s="15"/>
      <c r="R65" s="15"/>
      <c r="S65" s="57" t="str">
        <f t="shared" si="17"/>
        <v/>
      </c>
      <c r="T65" s="58" t="str">
        <f t="shared" si="18"/>
        <v/>
      </c>
      <c r="U65" s="59" t="str">
        <f>IF($T65="","",VLOOKUP($T65,'(種目・作業用)'!$A$2:$D$11,2,FALSE))</f>
        <v/>
      </c>
      <c r="V65" s="59" t="str">
        <f>IF($T65="","",VLOOKUP($T65,'(種目・作業用)'!$A$2:$D$11,3,FALSE))</f>
        <v/>
      </c>
      <c r="W65" s="59" t="str">
        <f>IF($T65="","",VLOOKUP($T65,'(種目・作業用)'!$A$2:$D$11,4,FALSE))</f>
        <v/>
      </c>
      <c r="X65" s="60"/>
      <c r="Y65" s="57" t="str">
        <f t="shared" si="25"/>
        <v/>
      </c>
      <c r="Z65" s="57" t="str">
        <f t="shared" si="19"/>
        <v/>
      </c>
      <c r="AA65" s="57" t="str">
        <f t="shared" si="20"/>
        <v/>
      </c>
      <c r="AB65" s="57" t="str">
        <f t="shared" si="21"/>
        <v/>
      </c>
      <c r="AC65" s="61" t="str">
        <f t="shared" si="26"/>
        <v/>
      </c>
      <c r="AD65" s="62" t="str">
        <f t="shared" si="27"/>
        <v/>
      </c>
      <c r="AE65" s="57" t="str">
        <f t="shared" si="22"/>
        <v/>
      </c>
      <c r="AF65" s="57"/>
      <c r="AG65" s="57" t="str">
        <f t="shared" si="23"/>
        <v/>
      </c>
      <c r="AH65" s="63" t="e">
        <f>VLOOKUP('申込書（個人種目）'!$AA$5,'申込書（個人種目）'!$B$203:$D$551,2,FALSE)</f>
        <v>#N/A</v>
      </c>
      <c r="AJ65" s="64" t="str">
        <f t="shared" si="24"/>
        <v>　</v>
      </c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</row>
    <row r="66" spans="1:111" s="44" customFormat="1" ht="22.5" customHeight="1" x14ac:dyDescent="0.15">
      <c r="A66" s="219"/>
      <c r="B66" s="226"/>
      <c r="C66" s="227"/>
      <c r="D66" s="231"/>
      <c r="E66" s="252"/>
      <c r="F66" s="253"/>
      <c r="G66" s="253"/>
      <c r="H66" s="253"/>
      <c r="I66" s="254"/>
      <c r="J66" s="67"/>
      <c r="K66" s="67"/>
      <c r="L66" s="67"/>
      <c r="M66" s="67"/>
      <c r="N66" s="67"/>
      <c r="O66" s="68"/>
      <c r="P66" s="15"/>
      <c r="Q66" s="15"/>
      <c r="R66" s="15"/>
      <c r="S66" s="57" t="str">
        <f t="shared" si="17"/>
        <v/>
      </c>
      <c r="T66" s="58" t="str">
        <f t="shared" si="18"/>
        <v/>
      </c>
      <c r="U66" s="59" t="str">
        <f>IF($T66="","",VLOOKUP($T66,'(種目・作業用)'!$A$2:$D$11,2,FALSE))</f>
        <v/>
      </c>
      <c r="V66" s="59" t="str">
        <f>IF($T66="","",VLOOKUP($T66,'(種目・作業用)'!$A$2:$D$11,3,FALSE))</f>
        <v/>
      </c>
      <c r="W66" s="59" t="str">
        <f>IF($T66="","",VLOOKUP($T66,'(種目・作業用)'!$A$2:$D$11,4,FALSE))</f>
        <v/>
      </c>
      <c r="X66" s="60"/>
      <c r="Y66" s="57" t="str">
        <f t="shared" si="25"/>
        <v/>
      </c>
      <c r="Z66" s="57" t="str">
        <f t="shared" si="19"/>
        <v/>
      </c>
      <c r="AA66" s="57" t="str">
        <f t="shared" si="20"/>
        <v/>
      </c>
      <c r="AB66" s="57" t="str">
        <f t="shared" si="21"/>
        <v/>
      </c>
      <c r="AC66" s="61" t="str">
        <f t="shared" si="26"/>
        <v/>
      </c>
      <c r="AD66" s="62" t="str">
        <f t="shared" si="27"/>
        <v/>
      </c>
      <c r="AE66" s="57" t="str">
        <f t="shared" si="22"/>
        <v/>
      </c>
      <c r="AF66" s="57"/>
      <c r="AG66" s="57" t="str">
        <f t="shared" si="23"/>
        <v/>
      </c>
      <c r="AH66" s="63" t="e">
        <f>VLOOKUP('申込書（個人種目）'!$AA$5,'申込書（個人種目）'!$B$203:$D$551,2,FALSE)</f>
        <v>#N/A</v>
      </c>
      <c r="AJ66" s="64" t="str">
        <f t="shared" si="24"/>
        <v>　</v>
      </c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</row>
    <row r="67" spans="1:111" s="44" customFormat="1" ht="22.5" customHeight="1" x14ac:dyDescent="0.15">
      <c r="A67" s="235">
        <v>6</v>
      </c>
      <c r="B67" s="224"/>
      <c r="C67" s="225"/>
      <c r="D67" s="236"/>
      <c r="E67" s="244"/>
      <c r="F67" s="245"/>
      <c r="G67" s="245"/>
      <c r="H67" s="245"/>
      <c r="I67" s="246"/>
      <c r="J67" s="69"/>
      <c r="K67" s="69"/>
      <c r="L67" s="69"/>
      <c r="M67" s="69"/>
      <c r="N67" s="69"/>
      <c r="O67" s="70"/>
      <c r="P67" s="15"/>
      <c r="Q67" s="15"/>
      <c r="R67" s="15"/>
      <c r="S67" s="57" t="str">
        <f t="shared" ref="S67:S72" si="28">IF(ISBLANK(J67),"",VLOOKUP(CONCATENATE($AC$4,LEFT($B$67,1)),$S$150:$T$159,2,FALSE)+J67*100)</f>
        <v/>
      </c>
      <c r="T67" s="58" t="str">
        <f t="shared" ref="T67:T72" si="29">IF(ISBLANK(J67),"",$B$67)</f>
        <v/>
      </c>
      <c r="U67" s="59" t="str">
        <f>IF($T67="","",VLOOKUP($T67,'(種目・作業用)'!$A$2:$D$11,2,FALSE))</f>
        <v/>
      </c>
      <c r="V67" s="59" t="str">
        <f>IF($T67="","",VLOOKUP($T67,'(種目・作業用)'!$A$2:$D$11,3,FALSE))</f>
        <v/>
      </c>
      <c r="W67" s="59" t="str">
        <f>IF($T67="","",VLOOKUP($T67,'(種目・作業用)'!$A$2:$D$11,4,FALSE))</f>
        <v/>
      </c>
      <c r="X67" s="60" t="str">
        <f>IF(E67="","",E67)</f>
        <v/>
      </c>
      <c r="Y67" s="57" t="str">
        <f t="shared" si="25"/>
        <v/>
      </c>
      <c r="Z67" s="57" t="str">
        <f t="shared" si="19"/>
        <v/>
      </c>
      <c r="AA67" s="57" t="str">
        <f t="shared" si="20"/>
        <v/>
      </c>
      <c r="AB67" s="57" t="str">
        <f t="shared" si="21"/>
        <v/>
      </c>
      <c r="AC67" s="61" t="str">
        <f t="shared" si="26"/>
        <v/>
      </c>
      <c r="AD67" s="62" t="str">
        <f t="shared" si="27"/>
        <v/>
      </c>
      <c r="AE67" s="57" t="str">
        <f t="shared" ref="AE67:AE72" si="30">IF(ISBLANK(J67),"",IF(LEFT($B$67,1)="男",1,2))</f>
        <v/>
      </c>
      <c r="AF67" s="57"/>
      <c r="AG67" s="57" t="str">
        <f t="shared" si="23"/>
        <v/>
      </c>
      <c r="AH67" s="63" t="e">
        <f>VLOOKUP('申込書（個人種目）'!$AA$5,'申込書（個人種目）'!$B$203:$D$551,2,FALSE)</f>
        <v>#N/A</v>
      </c>
      <c r="AJ67" s="64" t="str">
        <f t="shared" si="24"/>
        <v>　</v>
      </c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</row>
    <row r="68" spans="1:111" s="44" customFormat="1" ht="22.5" customHeight="1" x14ac:dyDescent="0.15">
      <c r="A68" s="218"/>
      <c r="B68" s="224"/>
      <c r="C68" s="225"/>
      <c r="D68" s="237"/>
      <c r="E68" s="244"/>
      <c r="F68" s="245"/>
      <c r="G68" s="245"/>
      <c r="H68" s="245"/>
      <c r="I68" s="246"/>
      <c r="J68" s="65"/>
      <c r="K68" s="65"/>
      <c r="L68" s="65"/>
      <c r="M68" s="65"/>
      <c r="N68" s="65"/>
      <c r="O68" s="66"/>
      <c r="P68" s="15"/>
      <c r="Q68" s="15"/>
      <c r="R68" s="15"/>
      <c r="S68" s="57" t="str">
        <f t="shared" si="28"/>
        <v/>
      </c>
      <c r="T68" s="58" t="str">
        <f t="shared" si="29"/>
        <v/>
      </c>
      <c r="U68" s="59" t="str">
        <f>IF($T68="","",VLOOKUP($T68,'(種目・作業用)'!$A$2:$D$11,2,FALSE))</f>
        <v/>
      </c>
      <c r="V68" s="59" t="str">
        <f>IF($T68="","",VLOOKUP($T68,'(種目・作業用)'!$A$2:$D$11,3,FALSE))</f>
        <v/>
      </c>
      <c r="W68" s="59" t="str">
        <f>IF($T68="","",VLOOKUP($T68,'(種目・作業用)'!$A$2:$D$11,4,FALSE))</f>
        <v/>
      </c>
      <c r="X68" s="60"/>
      <c r="Y68" s="57" t="str">
        <f t="shared" si="25"/>
        <v/>
      </c>
      <c r="Z68" s="57" t="str">
        <f t="shared" si="19"/>
        <v/>
      </c>
      <c r="AA68" s="57" t="str">
        <f t="shared" si="20"/>
        <v/>
      </c>
      <c r="AB68" s="57" t="str">
        <f t="shared" si="21"/>
        <v/>
      </c>
      <c r="AC68" s="61" t="str">
        <f t="shared" si="26"/>
        <v/>
      </c>
      <c r="AD68" s="62" t="str">
        <f t="shared" si="27"/>
        <v/>
      </c>
      <c r="AE68" s="57" t="str">
        <f t="shared" si="30"/>
        <v/>
      </c>
      <c r="AF68" s="57"/>
      <c r="AG68" s="57" t="str">
        <f t="shared" si="23"/>
        <v/>
      </c>
      <c r="AH68" s="63" t="e">
        <f>VLOOKUP('申込書（個人種目）'!$AA$5,'申込書（個人種目）'!$B$203:$D$551,2,FALSE)</f>
        <v>#N/A</v>
      </c>
      <c r="AJ68" s="64" t="str">
        <f t="shared" si="24"/>
        <v>　</v>
      </c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</row>
    <row r="69" spans="1:111" s="44" customFormat="1" ht="22.5" customHeight="1" x14ac:dyDescent="0.15">
      <c r="A69" s="218"/>
      <c r="B69" s="224"/>
      <c r="C69" s="225"/>
      <c r="D69" s="237"/>
      <c r="E69" s="244"/>
      <c r="F69" s="245"/>
      <c r="G69" s="245"/>
      <c r="H69" s="245"/>
      <c r="I69" s="246"/>
      <c r="J69" s="65"/>
      <c r="K69" s="65"/>
      <c r="L69" s="65"/>
      <c r="M69" s="65"/>
      <c r="N69" s="65"/>
      <c r="O69" s="66"/>
      <c r="P69" s="15"/>
      <c r="Q69" s="15"/>
      <c r="R69" s="15"/>
      <c r="S69" s="57" t="str">
        <f t="shared" si="28"/>
        <v/>
      </c>
      <c r="T69" s="58" t="str">
        <f t="shared" si="29"/>
        <v/>
      </c>
      <c r="U69" s="59" t="str">
        <f>IF($T69="","",VLOOKUP($T69,'(種目・作業用)'!$A$2:$D$11,2,FALSE))</f>
        <v/>
      </c>
      <c r="V69" s="59" t="str">
        <f>IF($T69="","",VLOOKUP($T69,'(種目・作業用)'!$A$2:$D$11,3,FALSE))</f>
        <v/>
      </c>
      <c r="W69" s="59" t="str">
        <f>IF($T69="","",VLOOKUP($T69,'(種目・作業用)'!$A$2:$D$11,4,FALSE))</f>
        <v/>
      </c>
      <c r="X69" s="60"/>
      <c r="Y69" s="57" t="str">
        <f t="shared" si="25"/>
        <v/>
      </c>
      <c r="Z69" s="57" t="str">
        <f t="shared" si="19"/>
        <v/>
      </c>
      <c r="AA69" s="57" t="str">
        <f t="shared" si="20"/>
        <v/>
      </c>
      <c r="AB69" s="57" t="str">
        <f t="shared" si="21"/>
        <v/>
      </c>
      <c r="AC69" s="61" t="str">
        <f t="shared" si="26"/>
        <v/>
      </c>
      <c r="AD69" s="62" t="str">
        <f t="shared" si="27"/>
        <v/>
      </c>
      <c r="AE69" s="57" t="str">
        <f t="shared" si="30"/>
        <v/>
      </c>
      <c r="AF69" s="57"/>
      <c r="AG69" s="57" t="str">
        <f t="shared" si="23"/>
        <v/>
      </c>
      <c r="AH69" s="63" t="e">
        <f>VLOOKUP('申込書（個人種目）'!$AA$5,'申込書（個人種目）'!$B$203:$D$551,2,FALSE)</f>
        <v>#N/A</v>
      </c>
      <c r="AJ69" s="64" t="str">
        <f t="shared" si="24"/>
        <v>　</v>
      </c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</row>
    <row r="70" spans="1:111" s="44" customFormat="1" ht="22.5" customHeight="1" x14ac:dyDescent="0.15">
      <c r="A70" s="218"/>
      <c r="B70" s="224"/>
      <c r="C70" s="225"/>
      <c r="D70" s="237"/>
      <c r="E70" s="244"/>
      <c r="F70" s="245"/>
      <c r="G70" s="245"/>
      <c r="H70" s="245"/>
      <c r="I70" s="246"/>
      <c r="J70" s="65"/>
      <c r="K70" s="65"/>
      <c r="L70" s="65"/>
      <c r="M70" s="65"/>
      <c r="N70" s="65"/>
      <c r="O70" s="66"/>
      <c r="P70" s="15"/>
      <c r="Q70" s="15"/>
      <c r="R70" s="15"/>
      <c r="S70" s="57" t="str">
        <f t="shared" si="28"/>
        <v/>
      </c>
      <c r="T70" s="58" t="str">
        <f t="shared" si="29"/>
        <v/>
      </c>
      <c r="U70" s="59" t="str">
        <f>IF($T70="","",VLOOKUP($T70,'(種目・作業用)'!$A$2:$D$11,2,FALSE))</f>
        <v/>
      </c>
      <c r="V70" s="59" t="str">
        <f>IF($T70="","",VLOOKUP($T70,'(種目・作業用)'!$A$2:$D$11,3,FALSE))</f>
        <v/>
      </c>
      <c r="W70" s="59" t="str">
        <f>IF($T70="","",VLOOKUP($T70,'(種目・作業用)'!$A$2:$D$11,4,FALSE))</f>
        <v/>
      </c>
      <c r="X70" s="60"/>
      <c r="Y70" s="57" t="str">
        <f t="shared" si="25"/>
        <v/>
      </c>
      <c r="Z70" s="57" t="str">
        <f t="shared" si="19"/>
        <v/>
      </c>
      <c r="AA70" s="57" t="str">
        <f t="shared" si="20"/>
        <v/>
      </c>
      <c r="AB70" s="57" t="str">
        <f t="shared" si="21"/>
        <v/>
      </c>
      <c r="AC70" s="61" t="str">
        <f t="shared" si="26"/>
        <v/>
      </c>
      <c r="AD70" s="62" t="str">
        <f t="shared" si="27"/>
        <v/>
      </c>
      <c r="AE70" s="57" t="str">
        <f t="shared" si="30"/>
        <v/>
      </c>
      <c r="AF70" s="57"/>
      <c r="AG70" s="57" t="str">
        <f t="shared" si="23"/>
        <v/>
      </c>
      <c r="AH70" s="63" t="e">
        <f>VLOOKUP('申込書（個人種目）'!$AA$5,'申込書（個人種目）'!$B$203:$D$551,2,FALSE)</f>
        <v>#N/A</v>
      </c>
      <c r="AJ70" s="64" t="str">
        <f t="shared" si="24"/>
        <v>　</v>
      </c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</row>
    <row r="71" spans="1:111" s="44" customFormat="1" ht="22.5" customHeight="1" x14ac:dyDescent="0.15">
      <c r="A71" s="218"/>
      <c r="B71" s="224"/>
      <c r="C71" s="225"/>
      <c r="D71" s="237"/>
      <c r="E71" s="244"/>
      <c r="F71" s="245"/>
      <c r="G71" s="245"/>
      <c r="H71" s="245"/>
      <c r="I71" s="246"/>
      <c r="J71" s="65"/>
      <c r="K71" s="65"/>
      <c r="L71" s="65"/>
      <c r="M71" s="65"/>
      <c r="N71" s="65"/>
      <c r="O71" s="66"/>
      <c r="P71" s="15"/>
      <c r="Q71" s="15"/>
      <c r="R71" s="15"/>
      <c r="S71" s="57" t="str">
        <f t="shared" si="28"/>
        <v/>
      </c>
      <c r="T71" s="58" t="str">
        <f t="shared" si="29"/>
        <v/>
      </c>
      <c r="U71" s="59" t="str">
        <f>IF($T71="","",VLOOKUP($T71,'(種目・作業用)'!$A$2:$D$11,2,FALSE))</f>
        <v/>
      </c>
      <c r="V71" s="59" t="str">
        <f>IF($T71="","",VLOOKUP($T71,'(種目・作業用)'!$A$2:$D$11,3,FALSE))</f>
        <v/>
      </c>
      <c r="W71" s="59" t="str">
        <f>IF($T71="","",VLOOKUP($T71,'(種目・作業用)'!$A$2:$D$11,4,FALSE))</f>
        <v/>
      </c>
      <c r="X71" s="60"/>
      <c r="Y71" s="57" t="str">
        <f t="shared" si="25"/>
        <v/>
      </c>
      <c r="Z71" s="57" t="str">
        <f t="shared" si="19"/>
        <v/>
      </c>
      <c r="AA71" s="57" t="str">
        <f t="shared" si="20"/>
        <v/>
      </c>
      <c r="AB71" s="57" t="str">
        <f t="shared" si="21"/>
        <v/>
      </c>
      <c r="AC71" s="61" t="str">
        <f t="shared" si="26"/>
        <v/>
      </c>
      <c r="AD71" s="62" t="str">
        <f t="shared" si="27"/>
        <v/>
      </c>
      <c r="AE71" s="57" t="str">
        <f t="shared" si="30"/>
        <v/>
      </c>
      <c r="AF71" s="57"/>
      <c r="AG71" s="57" t="str">
        <f t="shared" si="23"/>
        <v/>
      </c>
      <c r="AH71" s="63" t="e">
        <f>VLOOKUP('申込書（個人種目）'!$AA$5,'申込書（個人種目）'!$B$203:$D$551,2,FALSE)</f>
        <v>#N/A</v>
      </c>
      <c r="AJ71" s="64" t="str">
        <f t="shared" si="24"/>
        <v>　</v>
      </c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</row>
    <row r="72" spans="1:111" s="44" customFormat="1" ht="22.5" customHeight="1" x14ac:dyDescent="0.15">
      <c r="A72" s="219"/>
      <c r="B72" s="226"/>
      <c r="C72" s="227"/>
      <c r="D72" s="238"/>
      <c r="E72" s="244"/>
      <c r="F72" s="245"/>
      <c r="G72" s="245"/>
      <c r="H72" s="245"/>
      <c r="I72" s="246"/>
      <c r="J72" s="67"/>
      <c r="K72" s="67"/>
      <c r="L72" s="67"/>
      <c r="M72" s="67"/>
      <c r="N72" s="67"/>
      <c r="O72" s="68"/>
      <c r="P72" s="15"/>
      <c r="Q72" s="15"/>
      <c r="R72" s="15"/>
      <c r="S72" s="57" t="str">
        <f t="shared" si="28"/>
        <v/>
      </c>
      <c r="T72" s="58" t="str">
        <f t="shared" si="29"/>
        <v/>
      </c>
      <c r="U72" s="59" t="str">
        <f>IF($T72="","",VLOOKUP($T72,'(種目・作業用)'!$A$2:$D$11,2,FALSE))</f>
        <v/>
      </c>
      <c r="V72" s="59" t="str">
        <f>IF($T72="","",VLOOKUP($T72,'(種目・作業用)'!$A$2:$D$11,3,FALSE))</f>
        <v/>
      </c>
      <c r="W72" s="59" t="str">
        <f>IF($T72="","",VLOOKUP($T72,'(種目・作業用)'!$A$2:$D$11,4,FALSE))</f>
        <v/>
      </c>
      <c r="X72" s="60"/>
      <c r="Y72" s="57" t="str">
        <f t="shared" si="25"/>
        <v/>
      </c>
      <c r="Z72" s="57" t="str">
        <f t="shared" si="19"/>
        <v/>
      </c>
      <c r="AA72" s="57" t="str">
        <f t="shared" si="20"/>
        <v/>
      </c>
      <c r="AB72" s="57" t="str">
        <f t="shared" si="21"/>
        <v/>
      </c>
      <c r="AC72" s="61" t="str">
        <f t="shared" si="26"/>
        <v/>
      </c>
      <c r="AD72" s="62" t="str">
        <f t="shared" si="27"/>
        <v/>
      </c>
      <c r="AE72" s="57" t="str">
        <f t="shared" si="30"/>
        <v/>
      </c>
      <c r="AF72" s="57"/>
      <c r="AG72" s="57" t="str">
        <f t="shared" si="23"/>
        <v/>
      </c>
      <c r="AH72" s="63" t="e">
        <f>VLOOKUP('申込書（個人種目）'!$AA$5,'申込書（個人種目）'!$B$203:$D$551,2,FALSE)</f>
        <v>#N/A</v>
      </c>
      <c r="AJ72" s="64" t="str">
        <f t="shared" si="24"/>
        <v>　</v>
      </c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</row>
    <row r="73" spans="1:111" s="44" customFormat="1" ht="22.5" customHeight="1" x14ac:dyDescent="0.15">
      <c r="A73" s="72"/>
      <c r="B73" s="73"/>
      <c r="C73" s="74"/>
      <c r="D73" s="74"/>
      <c r="E73" s="75"/>
      <c r="F73" s="75"/>
      <c r="G73" s="75"/>
      <c r="H73" s="75"/>
      <c r="I73" s="75"/>
      <c r="J73" s="76" t="s">
        <v>1202</v>
      </c>
      <c r="K73" s="232">
        <f>K19</f>
        <v>0</v>
      </c>
      <c r="L73" s="232"/>
      <c r="M73" s="232"/>
      <c r="N73" s="77"/>
      <c r="O73" s="78" t="s">
        <v>14</v>
      </c>
      <c r="P73" s="15"/>
      <c r="Q73" s="15"/>
      <c r="R73" s="15"/>
      <c r="S73" s="15"/>
      <c r="T73" s="43"/>
      <c r="U73" s="15"/>
      <c r="V73" s="15"/>
      <c r="W73" s="15"/>
      <c r="X73" s="15"/>
      <c r="Y73" s="15"/>
      <c r="Z73" s="15"/>
      <c r="AA73" s="15"/>
      <c r="AB73" s="15"/>
      <c r="AC73" s="79"/>
      <c r="AD73" s="80"/>
      <c r="AE73" s="15"/>
      <c r="AF73" s="15"/>
      <c r="AG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</row>
    <row r="74" spans="1:111" s="44" customFormat="1" ht="7.5" customHeight="1" x14ac:dyDescent="0.15">
      <c r="A74" s="81"/>
      <c r="B74" s="82"/>
      <c r="C74" s="83"/>
      <c r="D74" s="83"/>
      <c r="E74" s="84"/>
      <c r="F74" s="84"/>
      <c r="G74" s="84"/>
      <c r="H74" s="84"/>
      <c r="I74" s="84"/>
      <c r="J74" s="82"/>
      <c r="K74" s="82"/>
      <c r="L74" s="82"/>
      <c r="M74" s="82"/>
      <c r="N74" s="82"/>
      <c r="O74" s="85"/>
      <c r="P74" s="15"/>
      <c r="Q74" s="15"/>
      <c r="R74" s="15"/>
      <c r="S74" s="15"/>
      <c r="T74" s="43"/>
      <c r="U74" s="15"/>
      <c r="V74" s="15"/>
      <c r="W74" s="15"/>
      <c r="X74" s="15"/>
      <c r="Y74" s="15"/>
      <c r="Z74" s="15"/>
      <c r="AA74" s="15"/>
      <c r="AB74" s="15"/>
      <c r="AC74" s="79"/>
      <c r="AD74" s="80"/>
      <c r="AE74" s="15"/>
      <c r="AF74" s="15"/>
      <c r="AG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</row>
    <row r="75" spans="1:111" s="44" customFormat="1" ht="22.5" customHeight="1" x14ac:dyDescent="0.15">
      <c r="A75" s="233" t="s">
        <v>1087</v>
      </c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234"/>
      <c r="P75" s="15"/>
      <c r="Q75" s="15"/>
      <c r="R75" s="15"/>
      <c r="S75" s="15"/>
      <c r="T75" s="43"/>
      <c r="U75" s="15"/>
      <c r="V75" s="15"/>
      <c r="W75" s="15"/>
      <c r="X75" s="15"/>
      <c r="Y75" s="15"/>
      <c r="Z75" s="15"/>
      <c r="AA75" s="15"/>
      <c r="AB75" s="15"/>
      <c r="AC75" s="79"/>
      <c r="AD75" s="80"/>
      <c r="AE75" s="15"/>
      <c r="AF75" s="15"/>
      <c r="AG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</row>
    <row r="76" spans="1:111" s="44" customFormat="1" ht="7.5" customHeight="1" x14ac:dyDescent="0.15">
      <c r="A76" s="86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87"/>
      <c r="P76" s="15"/>
      <c r="Q76" s="15"/>
      <c r="R76" s="15"/>
      <c r="S76" s="15"/>
      <c r="T76" s="43"/>
      <c r="U76" s="15"/>
      <c r="V76" s="15"/>
      <c r="W76" s="15"/>
      <c r="X76" s="15"/>
      <c r="Y76" s="15"/>
      <c r="Z76" s="15"/>
      <c r="AA76" s="15"/>
      <c r="AB76" s="15"/>
      <c r="AC76" s="79"/>
      <c r="AD76" s="80"/>
      <c r="AE76" s="15"/>
      <c r="AF76" s="15"/>
      <c r="AG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</row>
    <row r="77" spans="1:111" s="44" customFormat="1" x14ac:dyDescent="0.15">
      <c r="A77" s="88"/>
      <c r="B77" s="89"/>
      <c r="C77" s="90" t="s">
        <v>15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15"/>
      <c r="Q77" s="15"/>
      <c r="R77" s="15"/>
      <c r="S77" s="15"/>
      <c r="T77" s="43"/>
      <c r="U77" s="15"/>
      <c r="V77" s="15"/>
      <c r="W77" s="15"/>
      <c r="X77" s="15"/>
      <c r="Y77" s="15"/>
      <c r="Z77" s="15"/>
      <c r="AA77" s="15"/>
      <c r="AB77" s="15"/>
      <c r="AC77" s="79"/>
      <c r="AD77" s="80"/>
      <c r="AE77" s="15"/>
      <c r="AF77" s="15"/>
      <c r="AG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</row>
    <row r="78" spans="1:111" s="44" customFormat="1" x14ac:dyDescent="0.15">
      <c r="A78" s="86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87"/>
      <c r="P78" s="15"/>
      <c r="Q78" s="15"/>
      <c r="R78" s="15"/>
      <c r="S78" s="15"/>
      <c r="T78" s="43"/>
      <c r="U78" s="15"/>
      <c r="V78" s="15"/>
      <c r="W78" s="15"/>
      <c r="X78" s="15"/>
      <c r="Y78" s="15"/>
      <c r="Z78" s="15"/>
      <c r="AA78" s="15"/>
      <c r="AB78" s="15"/>
      <c r="AC78" s="79"/>
      <c r="AD78" s="80"/>
      <c r="AE78" s="15"/>
      <c r="AF78" s="15"/>
      <c r="AG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</row>
    <row r="79" spans="1:111" s="44" customFormat="1" x14ac:dyDescent="0.15">
      <c r="A79" s="86"/>
      <c r="B79" s="45"/>
      <c r="C79" s="257" t="str">
        <f>$C$25</f>
        <v>２０２６年　　月　　日</v>
      </c>
      <c r="D79" s="257"/>
      <c r="E79" s="257"/>
      <c r="F79" s="45"/>
      <c r="G79" s="45"/>
      <c r="H79" s="45"/>
      <c r="I79" s="45"/>
      <c r="J79" s="45"/>
      <c r="L79" s="92"/>
      <c r="M79" s="45"/>
      <c r="N79" s="45"/>
      <c r="O79" s="87"/>
      <c r="P79" s="15"/>
      <c r="Q79" s="15"/>
      <c r="R79" s="15"/>
      <c r="S79" s="15"/>
      <c r="T79" s="43"/>
      <c r="U79" s="15"/>
      <c r="V79" s="15"/>
      <c r="W79" s="15"/>
      <c r="X79" s="15"/>
      <c r="Y79" s="15"/>
      <c r="Z79" s="15"/>
      <c r="AA79" s="15"/>
      <c r="AB79" s="15"/>
      <c r="AC79" s="79"/>
      <c r="AD79" s="80"/>
      <c r="AE79" s="15"/>
      <c r="AF79" s="15"/>
      <c r="AG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</row>
    <row r="80" spans="1:111" s="44" customFormat="1" ht="22.5" customHeight="1" x14ac:dyDescent="0.15">
      <c r="A80" s="86"/>
      <c r="B80" s="45"/>
      <c r="C80" s="93"/>
      <c r="D80" s="93"/>
      <c r="E80" s="94"/>
      <c r="F80" s="45"/>
      <c r="G80" s="198">
        <f>$G$26</f>
        <v>0</v>
      </c>
      <c r="H80" s="198"/>
      <c r="I80" s="198"/>
      <c r="J80" s="198"/>
      <c r="K80" s="198"/>
      <c r="L80" s="95" t="str">
        <f>$L$26</f>
        <v>小学校</v>
      </c>
      <c r="M80" s="45"/>
      <c r="N80" s="45"/>
      <c r="O80" s="87"/>
      <c r="P80" s="15"/>
      <c r="Q80" s="15"/>
      <c r="R80" s="15"/>
      <c r="S80" s="15"/>
      <c r="T80" s="43"/>
      <c r="U80" s="15"/>
      <c r="V80" s="15"/>
      <c r="W80" s="15"/>
      <c r="X80" s="15"/>
      <c r="Y80" s="15"/>
      <c r="Z80" s="15"/>
      <c r="AA80" s="15"/>
      <c r="AB80" s="15"/>
      <c r="AC80" s="79"/>
      <c r="AD80" s="80"/>
      <c r="AE80" s="15"/>
      <c r="AF80" s="15"/>
      <c r="AG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</row>
    <row r="81" spans="1:111" s="44" customFormat="1" ht="22.5" customHeight="1" x14ac:dyDescent="0.15">
      <c r="A81" s="96"/>
      <c r="B81" s="97"/>
      <c r="C81" s="98"/>
      <c r="D81" s="98"/>
      <c r="E81" s="99"/>
      <c r="F81" s="99"/>
      <c r="G81" s="100"/>
      <c r="H81" s="98"/>
      <c r="I81" s="98"/>
      <c r="J81" s="98" t="s">
        <v>1096</v>
      </c>
      <c r="K81" s="242">
        <f>$K$27</f>
        <v>0</v>
      </c>
      <c r="L81" s="242"/>
      <c r="M81" s="101" t="s">
        <v>1095</v>
      </c>
      <c r="N81" s="101"/>
      <c r="O81" s="102"/>
      <c r="P81" s="15"/>
      <c r="Q81" s="15"/>
      <c r="R81" s="15"/>
      <c r="S81" s="15"/>
      <c r="T81" s="43"/>
      <c r="U81" s="15"/>
      <c r="V81" s="15"/>
      <c r="W81" s="15"/>
      <c r="X81" s="15"/>
      <c r="Y81" s="15"/>
      <c r="Z81" s="15"/>
      <c r="AA81" s="15"/>
      <c r="AB81" s="15"/>
      <c r="AC81" s="79"/>
      <c r="AD81" s="80"/>
      <c r="AE81" s="15"/>
      <c r="AF81" s="15"/>
      <c r="AG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</row>
    <row r="82" spans="1:111" s="44" customFormat="1" ht="32.25" customHeight="1" x14ac:dyDescent="0.15">
      <c r="A82" s="241" t="str">
        <f>$A$1</f>
        <v>第３２回 西村山陸上競技選手権大会　参加申込一覧表</v>
      </c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15"/>
      <c r="Q82" s="15"/>
      <c r="R82" s="15"/>
      <c r="S82" s="15"/>
      <c r="T82" s="43"/>
      <c r="U82" s="15"/>
      <c r="V82" s="15"/>
      <c r="W82" s="15"/>
      <c r="X82" s="15"/>
      <c r="Y82" s="15"/>
      <c r="Z82" s="15"/>
      <c r="AA82" s="15"/>
      <c r="AB82" s="15"/>
      <c r="AC82" s="79"/>
      <c r="AD82" s="80"/>
      <c r="AE82" s="15"/>
      <c r="AF82" s="15"/>
      <c r="AG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</row>
    <row r="83" spans="1:111" s="44" customFormat="1" ht="7.5" customHeight="1" x14ac:dyDescent="0.1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5"/>
      <c r="Q83" s="15"/>
      <c r="R83" s="15"/>
      <c r="S83" s="15"/>
      <c r="T83" s="43"/>
      <c r="U83" s="15"/>
      <c r="V83" s="15"/>
      <c r="W83" s="15"/>
      <c r="X83" s="15"/>
      <c r="Y83" s="15"/>
      <c r="Z83" s="15"/>
      <c r="AA83" s="15"/>
      <c r="AB83" s="15"/>
      <c r="AC83" s="79"/>
      <c r="AD83" s="80"/>
      <c r="AE83" s="15"/>
      <c r="AF83" s="15"/>
      <c r="AG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</row>
    <row r="84" spans="1:111" s="44" customFormat="1" ht="22.5" customHeight="1" x14ac:dyDescent="0.15">
      <c r="A84" s="151" t="s">
        <v>0</v>
      </c>
      <c r="B84" s="152"/>
      <c r="C84" s="255">
        <f>$C$3</f>
        <v>0</v>
      </c>
      <c r="D84" s="256"/>
      <c r="E84" s="256"/>
      <c r="F84" s="256"/>
      <c r="G84" s="256"/>
      <c r="H84" s="256"/>
      <c r="I84" s="256"/>
      <c r="J84" s="256"/>
      <c r="K84" s="103" t="s">
        <v>1093</v>
      </c>
      <c r="L84" s="247">
        <f>$L$3</f>
        <v>0</v>
      </c>
      <c r="M84" s="247"/>
      <c r="N84" s="247"/>
      <c r="O84" s="248"/>
      <c r="P84" s="15"/>
      <c r="Q84" s="15"/>
      <c r="R84" s="15"/>
      <c r="S84" s="15"/>
      <c r="T84" s="43"/>
      <c r="U84" s="15"/>
      <c r="V84" s="15"/>
      <c r="W84" s="15"/>
      <c r="X84" s="15"/>
      <c r="Y84" s="15"/>
      <c r="AF84" s="15"/>
      <c r="AG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</row>
    <row r="85" spans="1:111" s="44" customFormat="1" ht="22.5" customHeight="1" x14ac:dyDescent="0.15">
      <c r="A85" s="153" t="s">
        <v>13</v>
      </c>
      <c r="B85" s="197"/>
      <c r="C85" s="239">
        <f>$C$4</f>
        <v>0</v>
      </c>
      <c r="D85" s="240"/>
      <c r="E85" s="240"/>
      <c r="F85" s="240"/>
      <c r="G85" s="240"/>
      <c r="H85" s="240"/>
      <c r="I85" s="240"/>
      <c r="J85" s="240"/>
      <c r="K85" s="104" t="s">
        <v>1094</v>
      </c>
      <c r="L85" s="240">
        <f>$L$4</f>
        <v>0</v>
      </c>
      <c r="M85" s="240"/>
      <c r="N85" s="240"/>
      <c r="O85" s="243"/>
      <c r="P85" s="15"/>
      <c r="Q85" s="15"/>
      <c r="R85" s="15"/>
      <c r="S85" s="15"/>
      <c r="T85" s="43"/>
      <c r="U85" s="15"/>
      <c r="V85" s="15"/>
      <c r="W85" s="15"/>
      <c r="X85" s="15"/>
      <c r="Y85" s="15"/>
      <c r="AF85" s="15"/>
      <c r="AG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</row>
    <row r="86" spans="1:111" s="44" customFormat="1" ht="17.25" customHeight="1" x14ac:dyDescent="0.15">
      <c r="A86" s="167"/>
      <c r="B86" s="157" t="s">
        <v>1088</v>
      </c>
      <c r="C86" s="158"/>
      <c r="D86" s="155" t="s">
        <v>1089</v>
      </c>
      <c r="E86" s="157" t="s">
        <v>9</v>
      </c>
      <c r="F86" s="220"/>
      <c r="G86" s="220"/>
      <c r="H86" s="220"/>
      <c r="I86" s="158"/>
      <c r="J86" s="157" t="s">
        <v>1090</v>
      </c>
      <c r="K86" s="220"/>
      <c r="L86" s="220"/>
      <c r="M86" s="220"/>
      <c r="N86" s="158"/>
      <c r="O86" s="172" t="s">
        <v>6</v>
      </c>
      <c r="P86" s="15"/>
      <c r="Q86" s="15"/>
      <c r="R86" s="15"/>
      <c r="S86" s="15"/>
      <c r="T86" s="43"/>
      <c r="U86" s="15"/>
      <c r="V86" s="15"/>
      <c r="W86" s="15"/>
      <c r="X86" s="15"/>
      <c r="Y86" s="15"/>
      <c r="Z86" s="15"/>
      <c r="AA86" s="15"/>
      <c r="AB86" s="15"/>
      <c r="AC86" s="80"/>
      <c r="AD86" s="80"/>
      <c r="AE86" s="15"/>
      <c r="AF86" s="15"/>
      <c r="AG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</row>
    <row r="87" spans="1:111" s="44" customFormat="1" ht="17.25" customHeight="1" thickBot="1" x14ac:dyDescent="0.2">
      <c r="A87" s="168"/>
      <c r="B87" s="159"/>
      <c r="C87" s="160"/>
      <c r="D87" s="156"/>
      <c r="E87" s="159"/>
      <c r="F87" s="221"/>
      <c r="G87" s="221"/>
      <c r="H87" s="221"/>
      <c r="I87" s="160"/>
      <c r="J87" s="53" t="s">
        <v>1</v>
      </c>
      <c r="K87" s="53" t="s">
        <v>1091</v>
      </c>
      <c r="L87" s="53" t="s">
        <v>1092</v>
      </c>
      <c r="M87" s="53" t="s">
        <v>3</v>
      </c>
      <c r="N87" s="53" t="s">
        <v>1407</v>
      </c>
      <c r="O87" s="173"/>
      <c r="P87" s="15"/>
      <c r="Q87" s="15"/>
      <c r="R87" s="15"/>
      <c r="S87" s="49" t="s">
        <v>18</v>
      </c>
      <c r="T87" s="54" t="s">
        <v>501</v>
      </c>
      <c r="U87" s="49" t="s">
        <v>866</v>
      </c>
      <c r="V87" s="49" t="s">
        <v>846</v>
      </c>
      <c r="W87" s="49" t="s">
        <v>847</v>
      </c>
      <c r="X87" s="49" t="s">
        <v>19</v>
      </c>
      <c r="Y87" s="49" t="s">
        <v>20</v>
      </c>
      <c r="Z87" s="49" t="s">
        <v>21</v>
      </c>
      <c r="AA87" s="49" t="s">
        <v>22</v>
      </c>
      <c r="AB87" s="49" t="s">
        <v>23</v>
      </c>
      <c r="AC87" s="105" t="s">
        <v>495</v>
      </c>
      <c r="AD87" s="105" t="s">
        <v>24</v>
      </c>
      <c r="AE87" s="49" t="s">
        <v>1119</v>
      </c>
      <c r="AF87" s="49" t="s">
        <v>500</v>
      </c>
      <c r="AG87" s="49" t="s">
        <v>1101</v>
      </c>
      <c r="AH87" s="44" t="s">
        <v>917</v>
      </c>
      <c r="AJ87" s="44" t="s">
        <v>1103</v>
      </c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</row>
    <row r="88" spans="1:111" s="44" customFormat="1" ht="22.5" customHeight="1" thickTop="1" x14ac:dyDescent="0.15">
      <c r="A88" s="235">
        <v>7</v>
      </c>
      <c r="B88" s="222"/>
      <c r="C88" s="223"/>
      <c r="D88" s="229"/>
      <c r="E88" s="244"/>
      <c r="F88" s="245"/>
      <c r="G88" s="245"/>
      <c r="H88" s="245"/>
      <c r="I88" s="246"/>
      <c r="J88" s="69"/>
      <c r="K88" s="69"/>
      <c r="L88" s="69"/>
      <c r="M88" s="69"/>
      <c r="N88" s="55"/>
      <c r="O88" s="70"/>
      <c r="P88" s="15"/>
      <c r="Q88" s="15"/>
      <c r="R88" s="15"/>
      <c r="S88" s="57" t="str">
        <f t="shared" ref="S88:S93" si="31">IF(ISBLANK(J88),"",VLOOKUP(CONCATENATE($AC$4,LEFT($B$88,1)),$S$150:$T$159,2,FALSE)+J88*100)</f>
        <v/>
      </c>
      <c r="T88" s="58" t="str">
        <f t="shared" ref="T88:T93" si="32">IF(ISBLANK(J88),"",$B$88)</f>
        <v/>
      </c>
      <c r="U88" s="59" t="str">
        <f>IF($T88="","",VLOOKUP($T88,'(種目・作業用)'!$A$2:$D$11,2,FALSE))</f>
        <v/>
      </c>
      <c r="V88" s="59" t="str">
        <f>IF($T88="","",VLOOKUP($T88,'(種目・作業用)'!$A$2:$D$11,3,FALSE))</f>
        <v/>
      </c>
      <c r="W88" s="59" t="str">
        <f>IF($T88="","",VLOOKUP($T88,'(種目・作業用)'!$A$2:$D$11,4,FALSE))</f>
        <v/>
      </c>
      <c r="X88" s="60" t="str">
        <f>IF(E88="","",E88)</f>
        <v/>
      </c>
      <c r="Y88" s="57" t="str">
        <f t="shared" si="25"/>
        <v/>
      </c>
      <c r="Z88" s="57" t="str">
        <f t="shared" si="19"/>
        <v/>
      </c>
      <c r="AA88" s="57" t="str">
        <f t="shared" si="20"/>
        <v/>
      </c>
      <c r="AB88" s="57" t="str">
        <f t="shared" si="21"/>
        <v/>
      </c>
      <c r="AC88" s="61" t="str">
        <f t="shared" si="26"/>
        <v/>
      </c>
      <c r="AD88" s="62" t="str">
        <f t="shared" si="27"/>
        <v/>
      </c>
      <c r="AE88" s="57" t="str">
        <f t="shared" ref="AE88:AE93" si="33">IF(ISBLANK(J88),"",IF(LEFT($B$88,1)="男",1,2))</f>
        <v/>
      </c>
      <c r="AF88" s="57"/>
      <c r="AG88" s="57" t="str">
        <f t="shared" si="23"/>
        <v/>
      </c>
      <c r="AH88" s="63" t="e">
        <f>VLOOKUP('申込書（個人種目）'!$AA$5,'申込書（個人種目）'!$B$203:$D$551,2,FALSE)</f>
        <v>#N/A</v>
      </c>
      <c r="AJ88" s="64" t="str">
        <f t="shared" si="24"/>
        <v>　</v>
      </c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</row>
    <row r="89" spans="1:111" s="44" customFormat="1" ht="22.5" customHeight="1" x14ac:dyDescent="0.15">
      <c r="A89" s="218"/>
      <c r="B89" s="224"/>
      <c r="C89" s="225"/>
      <c r="D89" s="230"/>
      <c r="E89" s="244"/>
      <c r="F89" s="245"/>
      <c r="G89" s="245"/>
      <c r="H89" s="245"/>
      <c r="I89" s="246"/>
      <c r="J89" s="65"/>
      <c r="K89" s="65"/>
      <c r="L89" s="65"/>
      <c r="M89" s="65"/>
      <c r="N89" s="65"/>
      <c r="O89" s="66"/>
      <c r="P89" s="15"/>
      <c r="Q89" s="15"/>
      <c r="R89" s="15"/>
      <c r="S89" s="57" t="str">
        <f t="shared" si="31"/>
        <v/>
      </c>
      <c r="T89" s="58" t="str">
        <f t="shared" si="32"/>
        <v/>
      </c>
      <c r="U89" s="59" t="str">
        <f>IF($T89="","",VLOOKUP($T89,'(種目・作業用)'!$A$2:$D$11,2,FALSE))</f>
        <v/>
      </c>
      <c r="V89" s="59" t="str">
        <f>IF($T89="","",VLOOKUP($T89,'(種目・作業用)'!$A$2:$D$11,3,FALSE))</f>
        <v/>
      </c>
      <c r="W89" s="59" t="str">
        <f>IF($T89="","",VLOOKUP($T89,'(種目・作業用)'!$A$2:$D$11,4,FALSE))</f>
        <v/>
      </c>
      <c r="X89" s="60"/>
      <c r="Y89" s="57" t="str">
        <f t="shared" si="25"/>
        <v/>
      </c>
      <c r="Z89" s="57" t="str">
        <f t="shared" si="19"/>
        <v/>
      </c>
      <c r="AA89" s="57" t="str">
        <f t="shared" si="20"/>
        <v/>
      </c>
      <c r="AB89" s="57" t="str">
        <f t="shared" si="21"/>
        <v/>
      </c>
      <c r="AC89" s="61" t="str">
        <f t="shared" si="26"/>
        <v/>
      </c>
      <c r="AD89" s="62" t="str">
        <f t="shared" si="27"/>
        <v/>
      </c>
      <c r="AE89" s="57" t="str">
        <f t="shared" si="33"/>
        <v/>
      </c>
      <c r="AF89" s="57"/>
      <c r="AG89" s="57" t="str">
        <f t="shared" si="23"/>
        <v/>
      </c>
      <c r="AH89" s="63" t="e">
        <f>VLOOKUP('申込書（個人種目）'!$AA$5,'申込書（個人種目）'!$B$203:$D$551,2,FALSE)</f>
        <v>#N/A</v>
      </c>
      <c r="AJ89" s="64" t="str">
        <f t="shared" si="24"/>
        <v>　</v>
      </c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</row>
    <row r="90" spans="1:111" s="44" customFormat="1" ht="22.5" customHeight="1" x14ac:dyDescent="0.15">
      <c r="A90" s="218"/>
      <c r="B90" s="224"/>
      <c r="C90" s="225"/>
      <c r="D90" s="230"/>
      <c r="E90" s="244"/>
      <c r="F90" s="245"/>
      <c r="G90" s="245"/>
      <c r="H90" s="245"/>
      <c r="I90" s="246"/>
      <c r="J90" s="65"/>
      <c r="K90" s="65"/>
      <c r="L90" s="65"/>
      <c r="M90" s="65"/>
      <c r="N90" s="65"/>
      <c r="O90" s="66"/>
      <c r="P90" s="15"/>
      <c r="Q90" s="15"/>
      <c r="R90" s="15"/>
      <c r="S90" s="57" t="str">
        <f t="shared" si="31"/>
        <v/>
      </c>
      <c r="T90" s="58" t="str">
        <f t="shared" si="32"/>
        <v/>
      </c>
      <c r="U90" s="59" t="str">
        <f>IF($T90="","",VLOOKUP($T90,'(種目・作業用)'!$A$2:$D$11,2,FALSE))</f>
        <v/>
      </c>
      <c r="V90" s="59" t="str">
        <f>IF($T90="","",VLOOKUP($T90,'(種目・作業用)'!$A$2:$D$11,3,FALSE))</f>
        <v/>
      </c>
      <c r="W90" s="59" t="str">
        <f>IF($T90="","",VLOOKUP($T90,'(種目・作業用)'!$A$2:$D$11,4,FALSE))</f>
        <v/>
      </c>
      <c r="X90" s="60"/>
      <c r="Y90" s="57" t="str">
        <f t="shared" si="25"/>
        <v/>
      </c>
      <c r="Z90" s="57" t="str">
        <f t="shared" si="19"/>
        <v/>
      </c>
      <c r="AA90" s="57" t="str">
        <f t="shared" si="20"/>
        <v/>
      </c>
      <c r="AB90" s="57" t="str">
        <f t="shared" si="21"/>
        <v/>
      </c>
      <c r="AC90" s="61" t="str">
        <f t="shared" si="26"/>
        <v/>
      </c>
      <c r="AD90" s="62" t="str">
        <f t="shared" si="27"/>
        <v/>
      </c>
      <c r="AE90" s="57" t="str">
        <f t="shared" si="33"/>
        <v/>
      </c>
      <c r="AF90" s="57"/>
      <c r="AG90" s="57" t="str">
        <f t="shared" si="23"/>
        <v/>
      </c>
      <c r="AH90" s="63" t="e">
        <f>VLOOKUP('申込書（個人種目）'!$AA$5,'申込書（個人種目）'!$B$203:$D$551,2,FALSE)</f>
        <v>#N/A</v>
      </c>
      <c r="AJ90" s="64" t="str">
        <f t="shared" si="24"/>
        <v>　</v>
      </c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</row>
    <row r="91" spans="1:111" s="44" customFormat="1" ht="22.5" customHeight="1" x14ac:dyDescent="0.15">
      <c r="A91" s="218"/>
      <c r="B91" s="224"/>
      <c r="C91" s="225"/>
      <c r="D91" s="230"/>
      <c r="E91" s="244"/>
      <c r="F91" s="245"/>
      <c r="G91" s="245"/>
      <c r="H91" s="245"/>
      <c r="I91" s="246"/>
      <c r="J91" s="65"/>
      <c r="K91" s="65"/>
      <c r="L91" s="65"/>
      <c r="M91" s="65"/>
      <c r="N91" s="65"/>
      <c r="O91" s="66"/>
      <c r="P91" s="15"/>
      <c r="Q91" s="15"/>
      <c r="R91" s="15"/>
      <c r="S91" s="57" t="str">
        <f t="shared" si="31"/>
        <v/>
      </c>
      <c r="T91" s="58" t="str">
        <f t="shared" si="32"/>
        <v/>
      </c>
      <c r="U91" s="59" t="str">
        <f>IF($T91="","",VLOOKUP($T91,'(種目・作業用)'!$A$2:$D$11,2,FALSE))</f>
        <v/>
      </c>
      <c r="V91" s="59" t="str">
        <f>IF($T91="","",VLOOKUP($T91,'(種目・作業用)'!$A$2:$D$11,3,FALSE))</f>
        <v/>
      </c>
      <c r="W91" s="59" t="str">
        <f>IF($T91="","",VLOOKUP($T91,'(種目・作業用)'!$A$2:$D$11,4,FALSE))</f>
        <v/>
      </c>
      <c r="X91" s="60"/>
      <c r="Y91" s="57" t="str">
        <f t="shared" si="25"/>
        <v/>
      </c>
      <c r="Z91" s="57" t="str">
        <f t="shared" si="19"/>
        <v/>
      </c>
      <c r="AA91" s="57" t="str">
        <f t="shared" si="20"/>
        <v/>
      </c>
      <c r="AB91" s="57" t="str">
        <f t="shared" si="21"/>
        <v/>
      </c>
      <c r="AC91" s="61" t="str">
        <f t="shared" si="26"/>
        <v/>
      </c>
      <c r="AD91" s="62" t="str">
        <f t="shared" si="27"/>
        <v/>
      </c>
      <c r="AE91" s="57" t="str">
        <f t="shared" si="33"/>
        <v/>
      </c>
      <c r="AF91" s="57"/>
      <c r="AG91" s="57" t="str">
        <f t="shared" si="23"/>
        <v/>
      </c>
      <c r="AH91" s="63" t="e">
        <f>VLOOKUP('申込書（個人種目）'!$AA$5,'申込書（個人種目）'!$B$203:$D$551,2,FALSE)</f>
        <v>#N/A</v>
      </c>
      <c r="AJ91" s="64" t="str">
        <f t="shared" si="24"/>
        <v>　</v>
      </c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</row>
    <row r="92" spans="1:111" s="44" customFormat="1" ht="22.5" customHeight="1" x14ac:dyDescent="0.15">
      <c r="A92" s="218"/>
      <c r="B92" s="224"/>
      <c r="C92" s="225"/>
      <c r="D92" s="230"/>
      <c r="E92" s="244"/>
      <c r="F92" s="245"/>
      <c r="G92" s="245"/>
      <c r="H92" s="245"/>
      <c r="I92" s="246"/>
      <c r="J92" s="65"/>
      <c r="K92" s="65"/>
      <c r="L92" s="65"/>
      <c r="M92" s="65"/>
      <c r="N92" s="65"/>
      <c r="O92" s="66"/>
      <c r="P92" s="15"/>
      <c r="Q92" s="15"/>
      <c r="R92" s="15"/>
      <c r="S92" s="57" t="str">
        <f t="shared" si="31"/>
        <v/>
      </c>
      <c r="T92" s="58" t="str">
        <f t="shared" si="32"/>
        <v/>
      </c>
      <c r="U92" s="59" t="str">
        <f>IF($T92="","",VLOOKUP($T92,'(種目・作業用)'!$A$2:$D$11,2,FALSE))</f>
        <v/>
      </c>
      <c r="V92" s="59" t="str">
        <f>IF($T92="","",VLOOKUP($T92,'(種目・作業用)'!$A$2:$D$11,3,FALSE))</f>
        <v/>
      </c>
      <c r="W92" s="59" t="str">
        <f>IF($T92="","",VLOOKUP($T92,'(種目・作業用)'!$A$2:$D$11,4,FALSE))</f>
        <v/>
      </c>
      <c r="X92" s="60"/>
      <c r="Y92" s="57" t="str">
        <f t="shared" si="25"/>
        <v/>
      </c>
      <c r="Z92" s="57" t="str">
        <f t="shared" si="19"/>
        <v/>
      </c>
      <c r="AA92" s="57" t="str">
        <f t="shared" si="20"/>
        <v/>
      </c>
      <c r="AB92" s="57" t="str">
        <f t="shared" si="21"/>
        <v/>
      </c>
      <c r="AC92" s="61" t="str">
        <f t="shared" si="26"/>
        <v/>
      </c>
      <c r="AD92" s="62" t="str">
        <f t="shared" si="27"/>
        <v/>
      </c>
      <c r="AE92" s="57" t="str">
        <f t="shared" si="33"/>
        <v/>
      </c>
      <c r="AF92" s="57"/>
      <c r="AG92" s="57" t="str">
        <f t="shared" si="23"/>
        <v/>
      </c>
      <c r="AH92" s="63" t="e">
        <f>VLOOKUP('申込書（個人種目）'!$AA$5,'申込書（個人種目）'!$B$203:$D$551,2,FALSE)</f>
        <v>#N/A</v>
      </c>
      <c r="AJ92" s="64" t="str">
        <f t="shared" si="24"/>
        <v>　</v>
      </c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</row>
    <row r="93" spans="1:111" s="44" customFormat="1" ht="22.5" customHeight="1" x14ac:dyDescent="0.15">
      <c r="A93" s="219"/>
      <c r="B93" s="226"/>
      <c r="C93" s="227"/>
      <c r="D93" s="231"/>
      <c r="E93" s="244"/>
      <c r="F93" s="245"/>
      <c r="G93" s="245"/>
      <c r="H93" s="245"/>
      <c r="I93" s="246"/>
      <c r="J93" s="67"/>
      <c r="K93" s="67"/>
      <c r="L93" s="67"/>
      <c r="M93" s="67"/>
      <c r="N93" s="67"/>
      <c r="O93" s="68"/>
      <c r="P93" s="15"/>
      <c r="Q93" s="15"/>
      <c r="R93" s="15"/>
      <c r="S93" s="57" t="str">
        <f t="shared" si="31"/>
        <v/>
      </c>
      <c r="T93" s="58" t="str">
        <f t="shared" si="32"/>
        <v/>
      </c>
      <c r="U93" s="59" t="str">
        <f>IF($T93="","",VLOOKUP($T93,'(種目・作業用)'!$A$2:$D$11,2,FALSE))</f>
        <v/>
      </c>
      <c r="V93" s="59" t="str">
        <f>IF($T93="","",VLOOKUP($T93,'(種目・作業用)'!$A$2:$D$11,3,FALSE))</f>
        <v/>
      </c>
      <c r="W93" s="59" t="str">
        <f>IF($T93="","",VLOOKUP($T93,'(種目・作業用)'!$A$2:$D$11,4,FALSE))</f>
        <v/>
      </c>
      <c r="X93" s="60"/>
      <c r="Y93" s="57" t="str">
        <f t="shared" si="25"/>
        <v/>
      </c>
      <c r="Z93" s="57" t="str">
        <f t="shared" si="19"/>
        <v/>
      </c>
      <c r="AA93" s="57" t="str">
        <f t="shared" si="20"/>
        <v/>
      </c>
      <c r="AB93" s="57" t="str">
        <f t="shared" si="21"/>
        <v/>
      </c>
      <c r="AC93" s="61" t="str">
        <f t="shared" si="26"/>
        <v/>
      </c>
      <c r="AD93" s="62" t="str">
        <f t="shared" si="27"/>
        <v/>
      </c>
      <c r="AE93" s="57" t="str">
        <f t="shared" si="33"/>
        <v/>
      </c>
      <c r="AF93" s="57"/>
      <c r="AG93" s="57" t="str">
        <f t="shared" si="23"/>
        <v/>
      </c>
      <c r="AH93" s="63" t="e">
        <f>VLOOKUP('申込書（個人種目）'!$AA$5,'申込書（個人種目）'!$B$203:$D$551,2,FALSE)</f>
        <v>#N/A</v>
      </c>
      <c r="AJ93" s="64" t="str">
        <f t="shared" si="24"/>
        <v>　</v>
      </c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</row>
    <row r="94" spans="1:111" s="44" customFormat="1" ht="22.5" customHeight="1" x14ac:dyDescent="0.15">
      <c r="A94" s="235">
        <v>8</v>
      </c>
      <c r="B94" s="224"/>
      <c r="C94" s="225"/>
      <c r="D94" s="236"/>
      <c r="E94" s="244"/>
      <c r="F94" s="245"/>
      <c r="G94" s="245"/>
      <c r="H94" s="245"/>
      <c r="I94" s="246"/>
      <c r="J94" s="69"/>
      <c r="K94" s="69"/>
      <c r="L94" s="69"/>
      <c r="M94" s="69"/>
      <c r="N94" s="69"/>
      <c r="O94" s="106"/>
      <c r="P94" s="15"/>
      <c r="Q94" s="15"/>
      <c r="R94" s="15"/>
      <c r="S94" s="57" t="str">
        <f t="shared" ref="S94:S99" si="34">IF(ISBLANK(J94),"",VLOOKUP(CONCATENATE($AC$4,LEFT($B$94,1)),$S$150:$T$159,2,FALSE)+J94*100)</f>
        <v/>
      </c>
      <c r="T94" s="58" t="str">
        <f t="shared" ref="T94:T99" si="35">IF(ISBLANK(J94),"",$B$94)</f>
        <v/>
      </c>
      <c r="U94" s="59" t="str">
        <f>IF($T94="","",VLOOKUP($T94,'(種目・作業用)'!$A$2:$D$11,2,FALSE))</f>
        <v/>
      </c>
      <c r="V94" s="59" t="str">
        <f>IF($T94="","",VLOOKUP($T94,'(種目・作業用)'!$A$2:$D$11,3,FALSE))</f>
        <v/>
      </c>
      <c r="W94" s="59" t="str">
        <f>IF($T94="","",VLOOKUP($T94,'(種目・作業用)'!$A$2:$D$11,4,FALSE))</f>
        <v/>
      </c>
      <c r="X94" s="60" t="str">
        <f>IF(E94="","",E94)</f>
        <v/>
      </c>
      <c r="Y94" s="57" t="str">
        <f t="shared" si="25"/>
        <v/>
      </c>
      <c r="Z94" s="57" t="str">
        <f t="shared" si="19"/>
        <v/>
      </c>
      <c r="AA94" s="57" t="str">
        <f t="shared" si="20"/>
        <v/>
      </c>
      <c r="AB94" s="57" t="str">
        <f t="shared" si="21"/>
        <v/>
      </c>
      <c r="AC94" s="61" t="str">
        <f t="shared" si="26"/>
        <v/>
      </c>
      <c r="AD94" s="62" t="str">
        <f t="shared" si="27"/>
        <v/>
      </c>
      <c r="AE94" s="57" t="str">
        <f t="shared" ref="AE94:AE99" si="36">IF(ISBLANK(J94),"",IF(LEFT($B$94,1)="男",1,2))</f>
        <v/>
      </c>
      <c r="AF94" s="57"/>
      <c r="AG94" s="57" t="str">
        <f t="shared" si="23"/>
        <v/>
      </c>
      <c r="AH94" s="63" t="e">
        <f>VLOOKUP('申込書（個人種目）'!$AA$5,'申込書（個人種目）'!$B$203:$D$551,2,FALSE)</f>
        <v>#N/A</v>
      </c>
      <c r="AJ94" s="64" t="str">
        <f t="shared" si="24"/>
        <v>　</v>
      </c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</row>
    <row r="95" spans="1:111" s="44" customFormat="1" ht="22.5" customHeight="1" x14ac:dyDescent="0.15">
      <c r="A95" s="218"/>
      <c r="B95" s="224"/>
      <c r="C95" s="225"/>
      <c r="D95" s="237"/>
      <c r="E95" s="244"/>
      <c r="F95" s="245"/>
      <c r="G95" s="245"/>
      <c r="H95" s="245"/>
      <c r="I95" s="246"/>
      <c r="J95" s="65"/>
      <c r="K95" s="65"/>
      <c r="L95" s="65"/>
      <c r="M95" s="65"/>
      <c r="N95" s="65"/>
      <c r="O95" s="66"/>
      <c r="P95" s="15"/>
      <c r="Q95" s="15"/>
      <c r="R95" s="15"/>
      <c r="S95" s="57" t="str">
        <f t="shared" si="34"/>
        <v/>
      </c>
      <c r="T95" s="58" t="str">
        <f t="shared" si="35"/>
        <v/>
      </c>
      <c r="U95" s="59" t="str">
        <f>IF($T95="","",VLOOKUP($T95,'(種目・作業用)'!$A$2:$D$11,2,FALSE))</f>
        <v/>
      </c>
      <c r="V95" s="59" t="str">
        <f>IF($T95="","",VLOOKUP($T95,'(種目・作業用)'!$A$2:$D$11,3,FALSE))</f>
        <v/>
      </c>
      <c r="W95" s="59" t="str">
        <f>IF($T95="","",VLOOKUP($T95,'(種目・作業用)'!$A$2:$D$11,4,FALSE))</f>
        <v/>
      </c>
      <c r="X95" s="60"/>
      <c r="Y95" s="57" t="str">
        <f t="shared" si="25"/>
        <v/>
      </c>
      <c r="Z95" s="57" t="str">
        <f t="shared" si="19"/>
        <v/>
      </c>
      <c r="AA95" s="57" t="str">
        <f t="shared" si="20"/>
        <v/>
      </c>
      <c r="AB95" s="57" t="str">
        <f t="shared" si="21"/>
        <v/>
      </c>
      <c r="AC95" s="61" t="str">
        <f t="shared" si="26"/>
        <v/>
      </c>
      <c r="AD95" s="62" t="str">
        <f t="shared" si="27"/>
        <v/>
      </c>
      <c r="AE95" s="57" t="str">
        <f t="shared" si="36"/>
        <v/>
      </c>
      <c r="AF95" s="57"/>
      <c r="AG95" s="57" t="str">
        <f t="shared" si="23"/>
        <v/>
      </c>
      <c r="AH95" s="63" t="e">
        <f>VLOOKUP('申込書（個人種目）'!$AA$5,'申込書（個人種目）'!$B$203:$D$551,2,FALSE)</f>
        <v>#N/A</v>
      </c>
      <c r="AJ95" s="64" t="str">
        <f t="shared" si="24"/>
        <v>　</v>
      </c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</row>
    <row r="96" spans="1:111" s="44" customFormat="1" ht="22.5" customHeight="1" x14ac:dyDescent="0.15">
      <c r="A96" s="218"/>
      <c r="B96" s="224"/>
      <c r="C96" s="225"/>
      <c r="D96" s="237"/>
      <c r="E96" s="244"/>
      <c r="F96" s="245"/>
      <c r="G96" s="245"/>
      <c r="H96" s="245"/>
      <c r="I96" s="246"/>
      <c r="J96" s="65"/>
      <c r="K96" s="65"/>
      <c r="L96" s="65"/>
      <c r="M96" s="65"/>
      <c r="N96" s="65"/>
      <c r="O96" s="66"/>
      <c r="P96" s="15"/>
      <c r="Q96" s="15"/>
      <c r="R96" s="15"/>
      <c r="S96" s="57" t="str">
        <f t="shared" si="34"/>
        <v/>
      </c>
      <c r="T96" s="58" t="str">
        <f t="shared" si="35"/>
        <v/>
      </c>
      <c r="U96" s="59" t="str">
        <f>IF($T96="","",VLOOKUP($T96,'(種目・作業用)'!$A$2:$D$11,2,FALSE))</f>
        <v/>
      </c>
      <c r="V96" s="59" t="str">
        <f>IF($T96="","",VLOOKUP($T96,'(種目・作業用)'!$A$2:$D$11,3,FALSE))</f>
        <v/>
      </c>
      <c r="W96" s="59" t="str">
        <f>IF($T96="","",VLOOKUP($T96,'(種目・作業用)'!$A$2:$D$11,4,FALSE))</f>
        <v/>
      </c>
      <c r="X96" s="60"/>
      <c r="Y96" s="57" t="str">
        <f t="shared" si="25"/>
        <v/>
      </c>
      <c r="Z96" s="57" t="str">
        <f t="shared" si="19"/>
        <v/>
      </c>
      <c r="AA96" s="57" t="str">
        <f t="shared" si="20"/>
        <v/>
      </c>
      <c r="AB96" s="57" t="str">
        <f t="shared" si="21"/>
        <v/>
      </c>
      <c r="AC96" s="61" t="str">
        <f t="shared" si="26"/>
        <v/>
      </c>
      <c r="AD96" s="62" t="str">
        <f t="shared" si="27"/>
        <v/>
      </c>
      <c r="AE96" s="57" t="str">
        <f t="shared" si="36"/>
        <v/>
      </c>
      <c r="AF96" s="57"/>
      <c r="AG96" s="57" t="str">
        <f t="shared" si="23"/>
        <v/>
      </c>
      <c r="AH96" s="63" t="e">
        <f>VLOOKUP('申込書（個人種目）'!$AA$5,'申込書（個人種目）'!$B$203:$D$551,2,FALSE)</f>
        <v>#N/A</v>
      </c>
      <c r="AJ96" s="64" t="str">
        <f t="shared" si="24"/>
        <v>　</v>
      </c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</row>
    <row r="97" spans="1:111" s="44" customFormat="1" ht="22.5" customHeight="1" x14ac:dyDescent="0.15">
      <c r="A97" s="218"/>
      <c r="B97" s="224"/>
      <c r="C97" s="225"/>
      <c r="D97" s="237"/>
      <c r="E97" s="244"/>
      <c r="F97" s="245"/>
      <c r="G97" s="245"/>
      <c r="H97" s="245"/>
      <c r="I97" s="246"/>
      <c r="J97" s="65"/>
      <c r="K97" s="65"/>
      <c r="L97" s="65"/>
      <c r="M97" s="65"/>
      <c r="N97" s="65"/>
      <c r="O97" s="66"/>
      <c r="P97" s="15"/>
      <c r="Q97" s="15"/>
      <c r="R97" s="15"/>
      <c r="S97" s="57" t="str">
        <f t="shared" si="34"/>
        <v/>
      </c>
      <c r="T97" s="58" t="str">
        <f t="shared" si="35"/>
        <v/>
      </c>
      <c r="U97" s="59" t="str">
        <f>IF($T97="","",VLOOKUP($T97,'(種目・作業用)'!$A$2:$D$11,2,FALSE))</f>
        <v/>
      </c>
      <c r="V97" s="59" t="str">
        <f>IF($T97="","",VLOOKUP($T97,'(種目・作業用)'!$A$2:$D$11,3,FALSE))</f>
        <v/>
      </c>
      <c r="W97" s="59" t="str">
        <f>IF($T97="","",VLOOKUP($T97,'(種目・作業用)'!$A$2:$D$11,4,FALSE))</f>
        <v/>
      </c>
      <c r="X97" s="60"/>
      <c r="Y97" s="57" t="str">
        <f t="shared" si="25"/>
        <v/>
      </c>
      <c r="Z97" s="57" t="str">
        <f t="shared" si="19"/>
        <v/>
      </c>
      <c r="AA97" s="57" t="str">
        <f t="shared" si="20"/>
        <v/>
      </c>
      <c r="AB97" s="57" t="str">
        <f t="shared" si="21"/>
        <v/>
      </c>
      <c r="AC97" s="61" t="str">
        <f t="shared" si="26"/>
        <v/>
      </c>
      <c r="AD97" s="62" t="str">
        <f t="shared" si="27"/>
        <v/>
      </c>
      <c r="AE97" s="57" t="str">
        <f t="shared" si="36"/>
        <v/>
      </c>
      <c r="AF97" s="57"/>
      <c r="AG97" s="57" t="str">
        <f t="shared" si="23"/>
        <v/>
      </c>
      <c r="AH97" s="63" t="e">
        <f>VLOOKUP('申込書（個人種目）'!$AA$5,'申込書（個人種目）'!$B$203:$D$551,2,FALSE)</f>
        <v>#N/A</v>
      </c>
      <c r="AJ97" s="64" t="str">
        <f t="shared" si="24"/>
        <v>　</v>
      </c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</row>
    <row r="98" spans="1:111" s="44" customFormat="1" ht="22.5" customHeight="1" x14ac:dyDescent="0.15">
      <c r="A98" s="218"/>
      <c r="B98" s="224"/>
      <c r="C98" s="225"/>
      <c r="D98" s="237"/>
      <c r="E98" s="244"/>
      <c r="F98" s="245"/>
      <c r="G98" s="245"/>
      <c r="H98" s="245"/>
      <c r="I98" s="246"/>
      <c r="J98" s="65"/>
      <c r="K98" s="65"/>
      <c r="L98" s="65"/>
      <c r="M98" s="65"/>
      <c r="N98" s="65"/>
      <c r="O98" s="66"/>
      <c r="P98" s="15"/>
      <c r="Q98" s="15"/>
      <c r="R98" s="15"/>
      <c r="S98" s="57" t="str">
        <f t="shared" si="34"/>
        <v/>
      </c>
      <c r="T98" s="58" t="str">
        <f t="shared" si="35"/>
        <v/>
      </c>
      <c r="U98" s="59" t="str">
        <f>IF($T98="","",VLOOKUP($T98,'(種目・作業用)'!$A$2:$D$11,2,FALSE))</f>
        <v/>
      </c>
      <c r="V98" s="59" t="str">
        <f>IF($T98="","",VLOOKUP($T98,'(種目・作業用)'!$A$2:$D$11,3,FALSE))</f>
        <v/>
      </c>
      <c r="W98" s="59" t="str">
        <f>IF($T98="","",VLOOKUP($T98,'(種目・作業用)'!$A$2:$D$11,4,FALSE))</f>
        <v/>
      </c>
      <c r="X98" s="60"/>
      <c r="Y98" s="57" t="str">
        <f t="shared" si="25"/>
        <v/>
      </c>
      <c r="Z98" s="57" t="str">
        <f t="shared" si="19"/>
        <v/>
      </c>
      <c r="AA98" s="57" t="str">
        <f t="shared" si="20"/>
        <v/>
      </c>
      <c r="AB98" s="57" t="str">
        <f t="shared" si="21"/>
        <v/>
      </c>
      <c r="AC98" s="61" t="str">
        <f t="shared" si="26"/>
        <v/>
      </c>
      <c r="AD98" s="62" t="str">
        <f t="shared" si="27"/>
        <v/>
      </c>
      <c r="AE98" s="57" t="str">
        <f t="shared" si="36"/>
        <v/>
      </c>
      <c r="AF98" s="57"/>
      <c r="AG98" s="57" t="str">
        <f t="shared" si="23"/>
        <v/>
      </c>
      <c r="AH98" s="63" t="e">
        <f>VLOOKUP('申込書（個人種目）'!$AA$5,'申込書（個人種目）'!$B$203:$D$551,2,FALSE)</f>
        <v>#N/A</v>
      </c>
      <c r="AJ98" s="64" t="str">
        <f t="shared" si="24"/>
        <v>　</v>
      </c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</row>
    <row r="99" spans="1:111" s="44" customFormat="1" ht="22.5" customHeight="1" x14ac:dyDescent="0.15">
      <c r="A99" s="219"/>
      <c r="B99" s="226"/>
      <c r="C99" s="227"/>
      <c r="D99" s="238"/>
      <c r="E99" s="244"/>
      <c r="F99" s="245"/>
      <c r="G99" s="245"/>
      <c r="H99" s="245"/>
      <c r="I99" s="246"/>
      <c r="J99" s="67"/>
      <c r="K99" s="67"/>
      <c r="L99" s="67"/>
      <c r="M99" s="67"/>
      <c r="N99" s="67"/>
      <c r="O99" s="66"/>
      <c r="P99" s="15"/>
      <c r="Q99" s="15"/>
      <c r="R99" s="15"/>
      <c r="S99" s="57" t="str">
        <f t="shared" si="34"/>
        <v/>
      </c>
      <c r="T99" s="58" t="str">
        <f t="shared" si="35"/>
        <v/>
      </c>
      <c r="U99" s="59" t="str">
        <f>IF($T99="","",VLOOKUP($T99,'(種目・作業用)'!$A$2:$D$11,2,FALSE))</f>
        <v/>
      </c>
      <c r="V99" s="59" t="str">
        <f>IF($T99="","",VLOOKUP($T99,'(種目・作業用)'!$A$2:$D$11,3,FALSE))</f>
        <v/>
      </c>
      <c r="W99" s="59" t="str">
        <f>IF($T99="","",VLOOKUP($T99,'(種目・作業用)'!$A$2:$D$11,4,FALSE))</f>
        <v/>
      </c>
      <c r="X99" s="60"/>
      <c r="Y99" s="57" t="str">
        <f t="shared" si="25"/>
        <v/>
      </c>
      <c r="Z99" s="57" t="str">
        <f t="shared" si="19"/>
        <v/>
      </c>
      <c r="AA99" s="57" t="str">
        <f t="shared" si="20"/>
        <v/>
      </c>
      <c r="AB99" s="57" t="str">
        <f t="shared" si="21"/>
        <v/>
      </c>
      <c r="AC99" s="61" t="str">
        <f t="shared" si="26"/>
        <v/>
      </c>
      <c r="AD99" s="62" t="str">
        <f t="shared" si="27"/>
        <v/>
      </c>
      <c r="AE99" s="57" t="str">
        <f t="shared" si="36"/>
        <v/>
      </c>
      <c r="AF99" s="57"/>
      <c r="AG99" s="57" t="str">
        <f t="shared" si="23"/>
        <v/>
      </c>
      <c r="AH99" s="63" t="e">
        <f>VLOOKUP('申込書（個人種目）'!$AA$5,'申込書（個人種目）'!$B$203:$D$551,2,FALSE)</f>
        <v>#N/A</v>
      </c>
      <c r="AJ99" s="64" t="str">
        <f t="shared" si="24"/>
        <v>　</v>
      </c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</row>
    <row r="100" spans="1:111" s="44" customFormat="1" ht="22.5" customHeight="1" x14ac:dyDescent="0.15">
      <c r="A100" s="72"/>
      <c r="B100" s="73"/>
      <c r="C100" s="74"/>
      <c r="D100" s="74"/>
      <c r="E100" s="75"/>
      <c r="F100" s="75"/>
      <c r="G100" s="75"/>
      <c r="H100" s="75"/>
      <c r="I100" s="75"/>
      <c r="J100" s="76" t="s">
        <v>1202</v>
      </c>
      <c r="K100" s="232">
        <f>K19</f>
        <v>0</v>
      </c>
      <c r="L100" s="232"/>
      <c r="M100" s="232"/>
      <c r="N100" s="77"/>
      <c r="O100" s="78" t="s">
        <v>14</v>
      </c>
      <c r="P100" s="15"/>
      <c r="Q100" s="15"/>
      <c r="R100" s="15"/>
      <c r="S100" s="15"/>
      <c r="T100" s="43"/>
      <c r="U100" s="15"/>
      <c r="V100" s="15"/>
      <c r="W100" s="15"/>
      <c r="X100" s="15"/>
      <c r="Y100" s="15"/>
      <c r="Z100" s="15"/>
      <c r="AA100" s="15"/>
      <c r="AB100" s="15"/>
      <c r="AC100" s="107"/>
      <c r="AD100" s="15"/>
      <c r="AE100" s="15"/>
      <c r="AF100" s="15"/>
      <c r="AG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</row>
    <row r="101" spans="1:111" s="44" customFormat="1" ht="7.5" customHeight="1" x14ac:dyDescent="0.15">
      <c r="A101" s="81"/>
      <c r="B101" s="82"/>
      <c r="C101" s="83"/>
      <c r="D101" s="83"/>
      <c r="E101" s="84"/>
      <c r="F101" s="84"/>
      <c r="G101" s="84"/>
      <c r="H101" s="84"/>
      <c r="I101" s="84"/>
      <c r="J101" s="82"/>
      <c r="K101" s="82"/>
      <c r="L101" s="82"/>
      <c r="M101" s="82"/>
      <c r="N101" s="82"/>
      <c r="O101" s="85"/>
      <c r="P101" s="15"/>
      <c r="Q101" s="15"/>
      <c r="R101" s="15"/>
      <c r="S101" s="15"/>
      <c r="T101" s="43"/>
      <c r="U101" s="15"/>
      <c r="V101" s="15"/>
      <c r="W101" s="15"/>
      <c r="X101" s="15"/>
      <c r="Y101" s="15"/>
      <c r="Z101" s="15"/>
      <c r="AA101" s="15"/>
      <c r="AB101" s="15"/>
      <c r="AC101" s="107"/>
      <c r="AD101" s="15"/>
      <c r="AE101" s="15"/>
      <c r="AF101" s="15"/>
      <c r="AG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</row>
    <row r="102" spans="1:111" s="44" customFormat="1" ht="22.5" customHeight="1" x14ac:dyDescent="0.15">
      <c r="A102" s="233" t="s">
        <v>1087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234"/>
      <c r="P102" s="15"/>
      <c r="Q102" s="15"/>
      <c r="R102" s="15"/>
      <c r="S102" s="15"/>
      <c r="T102" s="43"/>
      <c r="U102" s="15"/>
      <c r="V102" s="15"/>
      <c r="W102" s="15"/>
      <c r="X102" s="15"/>
      <c r="Y102" s="15"/>
      <c r="Z102" s="15"/>
      <c r="AA102" s="15"/>
      <c r="AB102" s="15"/>
      <c r="AC102" s="107"/>
      <c r="AD102" s="15"/>
      <c r="AE102" s="15"/>
      <c r="AF102" s="15"/>
      <c r="AG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</row>
    <row r="103" spans="1:111" s="44" customFormat="1" ht="7.5" customHeight="1" x14ac:dyDescent="0.15">
      <c r="A103" s="8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87"/>
      <c r="P103" s="15"/>
      <c r="Q103" s="15"/>
      <c r="R103" s="15"/>
      <c r="S103" s="15"/>
      <c r="T103" s="43"/>
      <c r="U103" s="15"/>
      <c r="V103" s="15"/>
      <c r="W103" s="15"/>
      <c r="X103" s="15"/>
      <c r="Y103" s="15"/>
      <c r="Z103" s="15"/>
      <c r="AA103" s="15"/>
      <c r="AB103" s="15"/>
      <c r="AC103" s="107"/>
      <c r="AD103" s="15"/>
      <c r="AE103" s="15"/>
      <c r="AF103" s="15"/>
      <c r="AG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</row>
    <row r="104" spans="1:111" s="44" customFormat="1" x14ac:dyDescent="0.15">
      <c r="A104" s="88"/>
      <c r="B104" s="89"/>
      <c r="C104" s="90" t="s">
        <v>15</v>
      </c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91"/>
      <c r="P104" s="15"/>
      <c r="Q104" s="15"/>
      <c r="R104" s="15"/>
      <c r="S104" s="15"/>
      <c r="T104" s="43"/>
      <c r="U104" s="15"/>
      <c r="V104" s="15"/>
      <c r="W104" s="15"/>
      <c r="X104" s="15"/>
      <c r="Y104" s="15"/>
      <c r="Z104" s="15"/>
      <c r="AA104" s="15"/>
      <c r="AB104" s="15"/>
      <c r="AC104" s="107"/>
      <c r="AD104" s="15"/>
      <c r="AE104" s="15"/>
      <c r="AF104" s="15"/>
      <c r="AG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</row>
    <row r="105" spans="1:111" s="44" customFormat="1" x14ac:dyDescent="0.15">
      <c r="A105" s="8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87"/>
      <c r="P105" s="15"/>
      <c r="Q105" s="15"/>
      <c r="R105" s="15"/>
      <c r="S105" s="15"/>
      <c r="T105" s="43"/>
      <c r="U105" s="15"/>
      <c r="V105" s="15"/>
      <c r="W105" s="15"/>
      <c r="X105" s="15"/>
      <c r="Y105" s="15"/>
      <c r="Z105" s="15"/>
      <c r="AA105" s="15"/>
      <c r="AB105" s="15"/>
      <c r="AC105" s="107"/>
      <c r="AD105" s="15"/>
      <c r="AE105" s="15"/>
      <c r="AF105" s="15"/>
      <c r="AG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</row>
    <row r="106" spans="1:111" s="44" customFormat="1" x14ac:dyDescent="0.15">
      <c r="A106" s="86"/>
      <c r="B106" s="45"/>
      <c r="C106" s="257" t="str">
        <f>$C$25</f>
        <v>２０２６年　　月　　日</v>
      </c>
      <c r="D106" s="257"/>
      <c r="E106" s="257"/>
      <c r="F106" s="45"/>
      <c r="G106" s="45"/>
      <c r="H106" s="45"/>
      <c r="I106" s="45"/>
      <c r="J106" s="45"/>
      <c r="L106" s="92"/>
      <c r="M106" s="45"/>
      <c r="N106" s="45"/>
      <c r="O106" s="87"/>
      <c r="P106" s="15"/>
      <c r="Q106" s="15"/>
      <c r="R106" s="15"/>
      <c r="S106" s="15"/>
      <c r="T106" s="43"/>
      <c r="U106" s="15"/>
      <c r="V106" s="15"/>
      <c r="W106" s="15"/>
      <c r="X106" s="15"/>
      <c r="Y106" s="15"/>
      <c r="Z106" s="15"/>
      <c r="AA106" s="15"/>
      <c r="AB106" s="15"/>
      <c r="AC106" s="107"/>
      <c r="AD106" s="15"/>
      <c r="AE106" s="15"/>
      <c r="AF106" s="15"/>
      <c r="AG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</row>
    <row r="107" spans="1:111" s="44" customFormat="1" ht="22.5" customHeight="1" x14ac:dyDescent="0.15">
      <c r="A107" s="86"/>
      <c r="B107" s="45"/>
      <c r="C107" s="93"/>
      <c r="D107" s="93"/>
      <c r="E107" s="94"/>
      <c r="F107" s="45"/>
      <c r="G107" s="198">
        <f>$G$26</f>
        <v>0</v>
      </c>
      <c r="H107" s="198"/>
      <c r="I107" s="198"/>
      <c r="J107" s="198"/>
      <c r="K107" s="198"/>
      <c r="L107" s="95" t="str">
        <f>$L$26</f>
        <v>小学校</v>
      </c>
      <c r="M107" s="45"/>
      <c r="N107" s="45"/>
      <c r="O107" s="87"/>
      <c r="P107" s="15"/>
      <c r="Q107" s="15"/>
      <c r="R107" s="15"/>
      <c r="S107" s="15"/>
      <c r="T107" s="43"/>
      <c r="U107" s="15"/>
      <c r="V107" s="15"/>
      <c r="W107" s="15"/>
      <c r="X107" s="15"/>
      <c r="Y107" s="15"/>
      <c r="Z107" s="15"/>
      <c r="AA107" s="15"/>
      <c r="AB107" s="15"/>
      <c r="AC107" s="107"/>
      <c r="AD107" s="15"/>
      <c r="AE107" s="15"/>
      <c r="AF107" s="15"/>
      <c r="AG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</row>
    <row r="108" spans="1:111" s="44" customFormat="1" ht="22.5" customHeight="1" x14ac:dyDescent="0.15">
      <c r="A108" s="96"/>
      <c r="B108" s="97"/>
      <c r="C108" s="98"/>
      <c r="D108" s="98"/>
      <c r="E108" s="99"/>
      <c r="F108" s="99"/>
      <c r="G108" s="100"/>
      <c r="H108" s="98"/>
      <c r="I108" s="98"/>
      <c r="J108" s="98" t="s">
        <v>1096</v>
      </c>
      <c r="K108" s="242">
        <f>$K$27</f>
        <v>0</v>
      </c>
      <c r="L108" s="242"/>
      <c r="M108" s="101" t="s">
        <v>1095</v>
      </c>
      <c r="N108" s="101"/>
      <c r="O108" s="102"/>
      <c r="P108" s="15"/>
      <c r="Q108" s="15"/>
      <c r="R108" s="15"/>
      <c r="S108" s="15"/>
      <c r="T108" s="43"/>
      <c r="U108" s="15"/>
      <c r="V108" s="15"/>
      <c r="W108" s="15"/>
      <c r="X108" s="15"/>
      <c r="Y108" s="15"/>
      <c r="Z108" s="15"/>
      <c r="AA108" s="15"/>
      <c r="AB108" s="15"/>
      <c r="AC108" s="107"/>
      <c r="AD108" s="15"/>
      <c r="AE108" s="15"/>
      <c r="AF108" s="15"/>
      <c r="AG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</row>
    <row r="109" spans="1:111" x14ac:dyDescent="0.1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</row>
    <row r="147" spans="4:35" x14ac:dyDescent="0.15">
      <c r="J147" s="108" t="s">
        <v>1416</v>
      </c>
    </row>
    <row r="148" spans="4:35" x14ac:dyDescent="0.15">
      <c r="J148" s="108" t="s">
        <v>1417</v>
      </c>
    </row>
    <row r="149" spans="4:35" s="108" customFormat="1" ht="12" x14ac:dyDescent="0.15">
      <c r="D149" s="108" t="s">
        <v>5</v>
      </c>
      <c r="M149" s="108" t="s">
        <v>3</v>
      </c>
      <c r="S149" s="108" t="s">
        <v>510</v>
      </c>
      <c r="T149" s="109"/>
      <c r="AC149" s="108" t="s">
        <v>505</v>
      </c>
      <c r="AH149" s="108" t="s">
        <v>868</v>
      </c>
      <c r="AI149" s="110" t="s">
        <v>872</v>
      </c>
    </row>
    <row r="150" spans="4:35" s="108" customFormat="1" ht="12" x14ac:dyDescent="0.15">
      <c r="D150" s="108" t="s">
        <v>1418</v>
      </c>
      <c r="M150" s="111">
        <v>1</v>
      </c>
      <c r="N150" s="111" t="s">
        <v>1413</v>
      </c>
      <c r="S150" s="108" t="s">
        <v>511</v>
      </c>
      <c r="T150" s="109">
        <v>100000000</v>
      </c>
      <c r="AC150" s="108" t="s">
        <v>506</v>
      </c>
      <c r="AH150" s="108" t="s">
        <v>873</v>
      </c>
      <c r="AI150" s="110" t="s">
        <v>858</v>
      </c>
    </row>
    <row r="151" spans="4:35" s="108" customFormat="1" ht="12" x14ac:dyDescent="0.15">
      <c r="D151" s="108" t="s">
        <v>1420</v>
      </c>
      <c r="M151" s="111">
        <v>2</v>
      </c>
      <c r="N151" s="111" t="s">
        <v>1414</v>
      </c>
      <c r="S151" s="108" t="s">
        <v>512</v>
      </c>
      <c r="T151" s="109">
        <v>110000000</v>
      </c>
      <c r="AC151" s="108" t="s">
        <v>509</v>
      </c>
      <c r="AH151" s="108" t="s">
        <v>874</v>
      </c>
      <c r="AI151" s="110" t="s">
        <v>859</v>
      </c>
    </row>
    <row r="152" spans="4:35" s="108" customFormat="1" ht="12" x14ac:dyDescent="0.15">
      <c r="D152" s="108" t="s">
        <v>1419</v>
      </c>
      <c r="M152" s="111">
        <v>3</v>
      </c>
      <c r="N152" s="111"/>
      <c r="S152" s="108" t="s">
        <v>513</v>
      </c>
      <c r="T152" s="109">
        <v>120000000</v>
      </c>
      <c r="AC152" s="108" t="s">
        <v>507</v>
      </c>
      <c r="AH152" s="108" t="s">
        <v>875</v>
      </c>
      <c r="AI152" s="110" t="s">
        <v>860</v>
      </c>
    </row>
    <row r="153" spans="4:35" s="108" customFormat="1" ht="12" x14ac:dyDescent="0.15">
      <c r="D153" s="108" t="s">
        <v>1421</v>
      </c>
      <c r="M153" s="111">
        <v>4</v>
      </c>
      <c r="N153" s="111"/>
      <c r="S153" s="108" t="s">
        <v>514</v>
      </c>
      <c r="T153" s="109">
        <v>130000000</v>
      </c>
      <c r="AC153" s="108" t="s">
        <v>508</v>
      </c>
      <c r="AH153" s="108" t="s">
        <v>876</v>
      </c>
      <c r="AI153" s="110" t="s">
        <v>861</v>
      </c>
    </row>
    <row r="154" spans="4:35" s="108" customFormat="1" ht="12" x14ac:dyDescent="0.15">
      <c r="D154" s="108" t="s">
        <v>1422</v>
      </c>
      <c r="M154" s="111">
        <v>5</v>
      </c>
      <c r="N154" s="111"/>
      <c r="S154" s="108" t="s">
        <v>515</v>
      </c>
      <c r="T154" s="109">
        <v>140000000</v>
      </c>
      <c r="AH154" s="108" t="s">
        <v>877</v>
      </c>
      <c r="AI154" s="110" t="s">
        <v>862</v>
      </c>
    </row>
    <row r="155" spans="4:35" s="108" customFormat="1" ht="12" x14ac:dyDescent="0.15">
      <c r="D155" s="108" t="s">
        <v>1423</v>
      </c>
      <c r="M155" s="111">
        <v>6</v>
      </c>
      <c r="N155" s="111"/>
      <c r="S155" s="108" t="s">
        <v>516</v>
      </c>
      <c r="T155" s="109">
        <v>200000000</v>
      </c>
      <c r="AH155" s="108" t="s">
        <v>878</v>
      </c>
      <c r="AI155" s="110" t="s">
        <v>863</v>
      </c>
    </row>
    <row r="156" spans="4:35" s="108" customFormat="1" ht="12" x14ac:dyDescent="0.15">
      <c r="M156" s="111" t="s">
        <v>1098</v>
      </c>
      <c r="N156" s="111"/>
      <c r="S156" s="108" t="s">
        <v>517</v>
      </c>
      <c r="T156" s="109">
        <v>210000000</v>
      </c>
      <c r="AH156" s="108" t="s">
        <v>879</v>
      </c>
      <c r="AI156" s="110" t="s">
        <v>864</v>
      </c>
    </row>
    <row r="157" spans="4:35" s="108" customFormat="1" ht="12" x14ac:dyDescent="0.15">
      <c r="M157" s="111" t="s">
        <v>1099</v>
      </c>
      <c r="N157" s="111"/>
      <c r="S157" s="108" t="s">
        <v>518</v>
      </c>
      <c r="T157" s="109">
        <v>220000000</v>
      </c>
      <c r="AH157" s="108" t="s">
        <v>880</v>
      </c>
      <c r="AI157" s="110" t="s">
        <v>865</v>
      </c>
    </row>
    <row r="158" spans="4:35" s="108" customFormat="1" ht="12" x14ac:dyDescent="0.15">
      <c r="M158" s="111" t="s">
        <v>1199</v>
      </c>
      <c r="N158" s="111"/>
      <c r="S158" s="108" t="s">
        <v>519</v>
      </c>
      <c r="T158" s="109">
        <v>230000000</v>
      </c>
      <c r="AH158" s="108" t="s">
        <v>881</v>
      </c>
      <c r="AI158" s="110">
        <v>10</v>
      </c>
    </row>
    <row r="159" spans="4:35" s="108" customFormat="1" ht="12" x14ac:dyDescent="0.15">
      <c r="M159" s="111" t="s">
        <v>1200</v>
      </c>
      <c r="N159" s="111"/>
      <c r="S159" s="108" t="s">
        <v>520</v>
      </c>
      <c r="T159" s="109">
        <v>240000000</v>
      </c>
      <c r="AH159" s="108" t="s">
        <v>882</v>
      </c>
      <c r="AI159" s="110">
        <v>11</v>
      </c>
    </row>
    <row r="160" spans="4:35" s="108" customFormat="1" ht="12" x14ac:dyDescent="0.15">
      <c r="M160" s="111" t="s">
        <v>1201</v>
      </c>
      <c r="N160" s="111"/>
      <c r="T160" s="109"/>
      <c r="AH160" s="108" t="s">
        <v>883</v>
      </c>
      <c r="AI160" s="110">
        <v>12</v>
      </c>
    </row>
    <row r="161" spans="1:111" s="64" customFormat="1" x14ac:dyDescent="0.15">
      <c r="M161" s="111"/>
      <c r="N161" s="111"/>
      <c r="T161" s="112"/>
      <c r="AH161" s="108" t="s">
        <v>884</v>
      </c>
      <c r="AI161" s="113">
        <v>13</v>
      </c>
    </row>
    <row r="162" spans="1:111" s="64" customFormat="1" x14ac:dyDescent="0.15">
      <c r="M162" s="111"/>
      <c r="N162" s="111"/>
      <c r="T162" s="112"/>
      <c r="AH162" s="108" t="s">
        <v>869</v>
      </c>
      <c r="AI162" s="113">
        <v>14</v>
      </c>
    </row>
    <row r="163" spans="1:111" s="44" customFormat="1" x14ac:dyDescent="0.15">
      <c r="A163" s="15"/>
      <c r="B163" s="15"/>
      <c r="C163" s="64"/>
      <c r="D163" s="64"/>
      <c r="E163" s="15"/>
      <c r="F163" s="15"/>
      <c r="G163" s="15"/>
      <c r="H163" s="15"/>
      <c r="I163" s="15"/>
      <c r="J163" s="15"/>
      <c r="K163" s="15"/>
      <c r="L163" s="15"/>
      <c r="M163" s="111"/>
      <c r="N163" s="111"/>
      <c r="O163" s="15"/>
      <c r="P163" s="15"/>
      <c r="Q163" s="15"/>
      <c r="R163" s="15"/>
      <c r="S163" s="15"/>
      <c r="T163" s="43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08" t="s">
        <v>885</v>
      </c>
      <c r="AI163" s="113">
        <v>15</v>
      </c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</row>
    <row r="164" spans="1:111" s="44" customFormat="1" x14ac:dyDescent="0.15">
      <c r="A164" s="15"/>
      <c r="B164" s="15"/>
      <c r="C164" s="64"/>
      <c r="D164" s="64"/>
      <c r="E164" s="15"/>
      <c r="F164" s="15"/>
      <c r="G164" s="15"/>
      <c r="H164" s="15"/>
      <c r="I164" s="15"/>
      <c r="J164" s="15"/>
      <c r="K164" s="15"/>
      <c r="L164" s="15"/>
      <c r="M164" s="111"/>
      <c r="N164" s="111"/>
      <c r="O164" s="15"/>
      <c r="P164" s="15"/>
      <c r="Q164" s="15"/>
      <c r="R164" s="15"/>
      <c r="S164" s="15"/>
      <c r="T164" s="4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08" t="s">
        <v>886</v>
      </c>
      <c r="AI164" s="113">
        <v>16</v>
      </c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</row>
    <row r="165" spans="1:111" s="44" customFormat="1" x14ac:dyDescent="0.15">
      <c r="A165" s="15"/>
      <c r="B165" s="15"/>
      <c r="C165" s="64"/>
      <c r="D165" s="64"/>
      <c r="E165" s="15"/>
      <c r="F165" s="15"/>
      <c r="G165" s="15"/>
      <c r="H165" s="15"/>
      <c r="I165" s="15"/>
      <c r="J165" s="15"/>
      <c r="K165" s="15"/>
      <c r="L165" s="15"/>
      <c r="M165" s="111"/>
      <c r="N165" s="111"/>
      <c r="O165" s="15"/>
      <c r="P165" s="15"/>
      <c r="Q165" s="15"/>
      <c r="R165" s="15"/>
      <c r="S165" s="15"/>
      <c r="T165" s="4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08" t="s">
        <v>887</v>
      </c>
      <c r="AI165" s="113">
        <v>17</v>
      </c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</row>
    <row r="166" spans="1:111" s="44" customFormat="1" x14ac:dyDescent="0.15">
      <c r="A166" s="15"/>
      <c r="B166" s="15"/>
      <c r="C166" s="64"/>
      <c r="D166" s="64"/>
      <c r="E166" s="15"/>
      <c r="F166" s="15"/>
      <c r="G166" s="15"/>
      <c r="H166" s="15"/>
      <c r="I166" s="15"/>
      <c r="J166" s="15"/>
      <c r="K166" s="15"/>
      <c r="L166" s="15"/>
      <c r="M166" s="111"/>
      <c r="N166" s="111"/>
      <c r="O166" s="15"/>
      <c r="P166" s="15"/>
      <c r="Q166" s="15"/>
      <c r="R166" s="15"/>
      <c r="S166" s="15"/>
      <c r="T166" s="43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08" t="s">
        <v>888</v>
      </c>
      <c r="AI166" s="113">
        <v>18</v>
      </c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</row>
    <row r="167" spans="1:111" s="44" customFormat="1" x14ac:dyDescent="0.15">
      <c r="A167" s="15"/>
      <c r="B167" s="15"/>
      <c r="C167" s="64"/>
      <c r="D167" s="64"/>
      <c r="E167" s="15"/>
      <c r="F167" s="15"/>
      <c r="G167" s="15"/>
      <c r="H167" s="15"/>
      <c r="I167" s="15"/>
      <c r="J167" s="15"/>
      <c r="K167" s="15"/>
      <c r="L167" s="15"/>
      <c r="M167" s="111"/>
      <c r="N167" s="111"/>
      <c r="O167" s="15"/>
      <c r="P167" s="15"/>
      <c r="Q167" s="15"/>
      <c r="R167" s="15"/>
      <c r="S167" s="15"/>
      <c r="T167" s="4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08" t="s">
        <v>889</v>
      </c>
      <c r="AI167" s="113">
        <v>19</v>
      </c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</row>
    <row r="168" spans="1:111" s="44" customFormat="1" x14ac:dyDescent="0.15">
      <c r="A168" s="15"/>
      <c r="B168" s="15"/>
      <c r="C168" s="64"/>
      <c r="D168" s="64"/>
      <c r="E168" s="15"/>
      <c r="F168" s="15"/>
      <c r="G168" s="15"/>
      <c r="H168" s="15"/>
      <c r="I168" s="15"/>
      <c r="J168" s="15"/>
      <c r="K168" s="15"/>
      <c r="L168" s="15"/>
      <c r="O168" s="15"/>
      <c r="P168" s="15"/>
      <c r="Q168" s="15"/>
      <c r="R168" s="15"/>
      <c r="S168" s="15"/>
      <c r="T168" s="4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08" t="s">
        <v>890</v>
      </c>
      <c r="AI168" s="113">
        <v>20</v>
      </c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</row>
    <row r="169" spans="1:111" s="44" customFormat="1" x14ac:dyDescent="0.15">
      <c r="A169" s="15"/>
      <c r="B169" s="15"/>
      <c r="C169" s="64"/>
      <c r="D169" s="64"/>
      <c r="E169" s="15"/>
      <c r="F169" s="15"/>
      <c r="G169" s="15"/>
      <c r="H169" s="15"/>
      <c r="I169" s="15"/>
      <c r="J169" s="15"/>
      <c r="K169" s="15"/>
      <c r="L169" s="15"/>
      <c r="O169" s="15"/>
      <c r="P169" s="15"/>
      <c r="Q169" s="15"/>
      <c r="R169" s="15"/>
      <c r="S169" s="15"/>
      <c r="T169" s="4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08" t="s">
        <v>891</v>
      </c>
      <c r="AI169" s="113">
        <v>21</v>
      </c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</row>
    <row r="170" spans="1:111" s="44" customFormat="1" x14ac:dyDescent="0.15">
      <c r="A170" s="15"/>
      <c r="B170" s="15"/>
      <c r="C170" s="64"/>
      <c r="D170" s="64"/>
      <c r="E170" s="15"/>
      <c r="F170" s="15"/>
      <c r="G170" s="15"/>
      <c r="H170" s="15"/>
      <c r="I170" s="15"/>
      <c r="J170" s="15"/>
      <c r="K170" s="15"/>
      <c r="L170" s="15"/>
      <c r="O170" s="15"/>
      <c r="P170" s="15"/>
      <c r="Q170" s="15"/>
      <c r="R170" s="15"/>
      <c r="S170" s="15"/>
      <c r="T170" s="4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08" t="s">
        <v>892</v>
      </c>
      <c r="AI170" s="113">
        <v>22</v>
      </c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</row>
    <row r="171" spans="1:111" s="44" customFormat="1" x14ac:dyDescent="0.15">
      <c r="A171" s="15"/>
      <c r="B171" s="15"/>
      <c r="C171" s="64"/>
      <c r="D171" s="6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4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08" t="s">
        <v>893</v>
      </c>
      <c r="AI171" s="113">
        <v>23</v>
      </c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</row>
    <row r="172" spans="1:111" s="44" customFormat="1" x14ac:dyDescent="0.15">
      <c r="A172" s="15"/>
      <c r="B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4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08" t="s">
        <v>894</v>
      </c>
      <c r="AI172" s="113">
        <v>24</v>
      </c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</row>
    <row r="173" spans="1:111" s="44" customFormat="1" x14ac:dyDescent="0.15">
      <c r="A173" s="15"/>
      <c r="B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4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08" t="s">
        <v>895</v>
      </c>
      <c r="AI173" s="113">
        <v>25</v>
      </c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</row>
    <row r="174" spans="1:111" s="44" customFormat="1" x14ac:dyDescent="0.15">
      <c r="A174" s="15"/>
      <c r="B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4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08" t="s">
        <v>896</v>
      </c>
      <c r="AI174" s="113">
        <v>26</v>
      </c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</row>
    <row r="175" spans="1:111" s="44" customFormat="1" x14ac:dyDescent="0.15">
      <c r="A175" s="15"/>
      <c r="B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4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08" t="s">
        <v>897</v>
      </c>
      <c r="AI175" s="113">
        <v>27</v>
      </c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</row>
    <row r="176" spans="1:111" s="44" customFormat="1" x14ac:dyDescent="0.15">
      <c r="A176" s="15"/>
      <c r="B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43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08" t="s">
        <v>898</v>
      </c>
      <c r="AI176" s="113">
        <v>28</v>
      </c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</row>
    <row r="177" spans="1:111" s="44" customFormat="1" x14ac:dyDescent="0.15">
      <c r="A177" s="15"/>
      <c r="B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4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08" t="s">
        <v>899</v>
      </c>
      <c r="AI177" s="113">
        <v>29</v>
      </c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</row>
    <row r="178" spans="1:111" s="44" customFormat="1" x14ac:dyDescent="0.15">
      <c r="A178" s="15"/>
      <c r="B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4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08" t="s">
        <v>870</v>
      </c>
      <c r="AI178" s="113">
        <v>30</v>
      </c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</row>
    <row r="179" spans="1:111" s="44" customFormat="1" x14ac:dyDescent="0.15">
      <c r="A179" s="15"/>
      <c r="B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43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08" t="s">
        <v>900</v>
      </c>
      <c r="AI179" s="113">
        <v>31</v>
      </c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</row>
    <row r="180" spans="1:111" s="44" customFormat="1" x14ac:dyDescent="0.15">
      <c r="A180" s="15"/>
      <c r="B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43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08" t="s">
        <v>901</v>
      </c>
      <c r="AI180" s="113">
        <v>32</v>
      </c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</row>
    <row r="181" spans="1:111" s="44" customFormat="1" x14ac:dyDescent="0.15">
      <c r="A181" s="15"/>
      <c r="B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4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08" t="s">
        <v>902</v>
      </c>
      <c r="AI181" s="113">
        <v>33</v>
      </c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</row>
    <row r="182" spans="1:111" s="44" customFormat="1" x14ac:dyDescent="0.15">
      <c r="A182" s="15"/>
      <c r="B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4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08" t="s">
        <v>903</v>
      </c>
      <c r="AI182" s="113">
        <v>34</v>
      </c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</row>
    <row r="183" spans="1:111" s="44" customFormat="1" x14ac:dyDescent="0.1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4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08" t="s">
        <v>904</v>
      </c>
      <c r="AI183" s="113">
        <v>35</v>
      </c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</row>
    <row r="184" spans="1:111" s="44" customFormat="1" x14ac:dyDescent="0.1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43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08" t="s">
        <v>905</v>
      </c>
      <c r="AI184" s="113">
        <v>36</v>
      </c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</row>
    <row r="185" spans="1:111" s="44" customFormat="1" x14ac:dyDescent="0.1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4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08" t="s">
        <v>906</v>
      </c>
      <c r="AI185" s="113">
        <v>37</v>
      </c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</row>
    <row r="186" spans="1:111" s="44" customFormat="1" x14ac:dyDescent="0.1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4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08" t="s">
        <v>907</v>
      </c>
      <c r="AI186" s="113">
        <v>38</v>
      </c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</row>
    <row r="187" spans="1:111" s="44" customFormat="1" x14ac:dyDescent="0.1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4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08" t="s">
        <v>908</v>
      </c>
      <c r="AI187" s="113">
        <v>39</v>
      </c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</row>
    <row r="188" spans="1:111" s="44" customFormat="1" x14ac:dyDescent="0.1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4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08" t="s">
        <v>909</v>
      </c>
      <c r="AI188" s="113">
        <v>40</v>
      </c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</row>
    <row r="189" spans="1:111" s="44" customFormat="1" x14ac:dyDescent="0.1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43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08" t="s">
        <v>910</v>
      </c>
      <c r="AI189" s="113">
        <v>41</v>
      </c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</row>
    <row r="190" spans="1:111" s="44" customFormat="1" x14ac:dyDescent="0.1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4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08" t="s">
        <v>911</v>
      </c>
      <c r="AI190" s="113">
        <v>42</v>
      </c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</row>
    <row r="191" spans="1:111" s="44" customFormat="1" x14ac:dyDescent="0.1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4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08" t="s">
        <v>912</v>
      </c>
      <c r="AI191" s="113">
        <v>43</v>
      </c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</row>
    <row r="192" spans="1:111" s="44" customFormat="1" x14ac:dyDescent="0.1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4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08" t="s">
        <v>913</v>
      </c>
      <c r="AI192" s="113">
        <v>44</v>
      </c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</row>
    <row r="193" spans="1:111" s="44" customFormat="1" x14ac:dyDescent="0.1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43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08" t="s">
        <v>914</v>
      </c>
      <c r="AI193" s="113">
        <v>45</v>
      </c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</row>
    <row r="194" spans="1:111" s="44" customFormat="1" x14ac:dyDescent="0.1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4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08" t="s">
        <v>871</v>
      </c>
      <c r="AI194" s="113">
        <v>46</v>
      </c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</row>
    <row r="195" spans="1:111" s="44" customFormat="1" x14ac:dyDescent="0.1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4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08" t="s">
        <v>915</v>
      </c>
      <c r="AI195" s="113">
        <v>47</v>
      </c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</row>
    <row r="196" spans="1:111" s="44" customFormat="1" x14ac:dyDescent="0.1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4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08" t="s">
        <v>916</v>
      </c>
      <c r="AI196" s="113">
        <v>49</v>
      </c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</row>
  </sheetData>
  <mergeCells count="106">
    <mergeCell ref="C106:E106"/>
    <mergeCell ref="A85:B85"/>
    <mergeCell ref="C85:J85"/>
    <mergeCell ref="L85:O85"/>
    <mergeCell ref="A86:A87"/>
    <mergeCell ref="B86:C87"/>
    <mergeCell ref="D86:D87"/>
    <mergeCell ref="E86:I87"/>
    <mergeCell ref="O86:O87"/>
    <mergeCell ref="A28:O28"/>
    <mergeCell ref="A30:B30"/>
    <mergeCell ref="C30:J30"/>
    <mergeCell ref="L30:O30"/>
    <mergeCell ref="A31:B31"/>
    <mergeCell ref="C31:J31"/>
    <mergeCell ref="L31:O31"/>
    <mergeCell ref="J86:N86"/>
    <mergeCell ref="C25:E25"/>
    <mergeCell ref="C52:E52"/>
    <mergeCell ref="C79:E79"/>
    <mergeCell ref="K81:L81"/>
    <mergeCell ref="A82:O82"/>
    <mergeCell ref="A84:B84"/>
    <mergeCell ref="C84:J84"/>
    <mergeCell ref="L84:O84"/>
    <mergeCell ref="O32:O33"/>
    <mergeCell ref="K73:M73"/>
    <mergeCell ref="A75:O75"/>
    <mergeCell ref="G80:K80"/>
    <mergeCell ref="A32:A33"/>
    <mergeCell ref="B32:C33"/>
    <mergeCell ref="D61:D66"/>
    <mergeCell ref="A34:A39"/>
    <mergeCell ref="B34:C39"/>
    <mergeCell ref="D34:D39"/>
    <mergeCell ref="A57:B57"/>
    <mergeCell ref="C57:J57"/>
    <mergeCell ref="A58:B58"/>
    <mergeCell ref="J32:N32"/>
    <mergeCell ref="J59:N59"/>
    <mergeCell ref="D32:D33"/>
    <mergeCell ref="E32:I33"/>
    <mergeCell ref="K19:M19"/>
    <mergeCell ref="A21:O21"/>
    <mergeCell ref="G26:K26"/>
    <mergeCell ref="K27:L27"/>
    <mergeCell ref="K108:L108"/>
    <mergeCell ref="E34:I39"/>
    <mergeCell ref="E40:I45"/>
    <mergeCell ref="G107:K107"/>
    <mergeCell ref="Z4:AA4"/>
    <mergeCell ref="E59:I60"/>
    <mergeCell ref="O59:O60"/>
    <mergeCell ref="L57:O57"/>
    <mergeCell ref="E7:I12"/>
    <mergeCell ref="K46:M46"/>
    <mergeCell ref="A48:O48"/>
    <mergeCell ref="D40:D45"/>
    <mergeCell ref="D59:D60"/>
    <mergeCell ref="A61:A66"/>
    <mergeCell ref="B94:C99"/>
    <mergeCell ref="D94:D99"/>
    <mergeCell ref="B13:C18"/>
    <mergeCell ref="D13:D18"/>
    <mergeCell ref="E61:I66"/>
    <mergeCell ref="B61:C66"/>
    <mergeCell ref="Z3:AA3"/>
    <mergeCell ref="K100:M100"/>
    <mergeCell ref="A102:O102"/>
    <mergeCell ref="A94:A99"/>
    <mergeCell ref="A88:A93"/>
    <mergeCell ref="B88:C93"/>
    <mergeCell ref="D88:D93"/>
    <mergeCell ref="A67:A72"/>
    <mergeCell ref="B67:C72"/>
    <mergeCell ref="D67:D72"/>
    <mergeCell ref="A59:A60"/>
    <mergeCell ref="B59:C60"/>
    <mergeCell ref="A40:A45"/>
    <mergeCell ref="B40:C45"/>
    <mergeCell ref="C58:J58"/>
    <mergeCell ref="G53:K53"/>
    <mergeCell ref="A55:O55"/>
    <mergeCell ref="K54:L54"/>
    <mergeCell ref="L58:O58"/>
    <mergeCell ref="E67:I72"/>
    <mergeCell ref="E88:I93"/>
    <mergeCell ref="E94:I99"/>
    <mergeCell ref="E13:I18"/>
    <mergeCell ref="A13:A18"/>
    <mergeCell ref="A1:O1"/>
    <mergeCell ref="L4:O4"/>
    <mergeCell ref="C3:J3"/>
    <mergeCell ref="C4:J4"/>
    <mergeCell ref="A7:A12"/>
    <mergeCell ref="E5:I6"/>
    <mergeCell ref="D5:D6"/>
    <mergeCell ref="A5:A6"/>
    <mergeCell ref="O5:O6"/>
    <mergeCell ref="A3:B3"/>
    <mergeCell ref="A4:B4"/>
    <mergeCell ref="B7:C12"/>
    <mergeCell ref="B5:C6"/>
    <mergeCell ref="L3:O3"/>
    <mergeCell ref="J5:N5"/>
    <mergeCell ref="D7:D12"/>
  </mergeCells>
  <phoneticPr fontId="8"/>
  <dataValidations xWindow="939" yWindow="229" count="12">
    <dataValidation imeMode="hiragana" allowBlank="1" showInputMessage="1" showErrorMessage="1" prompt="姓と名の間に全角スペースを入れてください" sqref="K34:K45 K7:K18 K61:K72 K88:K99" xr:uid="{00000000-0002-0000-0100-000000000000}"/>
    <dataValidation imeMode="halfKatakana" allowBlank="1" showInputMessage="1" showErrorMessage="1" prompt="氏名のﾌﾘｶﾞﾅ(半角ｶﾀｶﾅ)を入力してください。_x000a_姓と名の間に半角スペースを入れてください｡" sqref="L34:L45 L7:L18 L61:L72 L88:L99" xr:uid="{00000000-0002-0000-0100-000001000000}"/>
    <dataValidation type="list" imeMode="disabled" allowBlank="1" showInputMessage="1" showErrorMessage="1" prompt="学年を選択してください" sqref="M61:M72 M7:M18 M34:M45 M88:M99" xr:uid="{00000000-0002-0000-0100-000002000000}">
      <formula1>$M$150:$M$160</formula1>
    </dataValidation>
    <dataValidation imeMode="disabled" allowBlank="1" showInputMessage="1" showErrorMessage="1" sqref="C4 L3:O4 L57:O57 C85 C31 L30:O30 C58 L84:O84" xr:uid="{00000000-0002-0000-0100-000003000000}"/>
    <dataValidation imeMode="off" allowBlank="1" showInputMessage="1" showErrorMessage="1" sqref="L85:O85 L31:O31 L58:O58 J7:J18 J34:J45 J61:J72 J88:J99" xr:uid="{00000000-0002-0000-0100-000004000000}"/>
    <dataValidation imeMode="on" allowBlank="1" showInputMessage="1" showErrorMessage="1" sqref="C3 K3 K84 K57 C30 K30 C57 C84" xr:uid="{00000000-0002-0000-0100-000005000000}"/>
    <dataValidation type="list" allowBlank="1" showInputMessage="1" showErrorMessage="1" prompt="校種を選択してください" sqref="E53 E107 E26 E80" xr:uid="{00000000-0002-0000-0100-000006000000}">
      <formula1>"高等学校,中学校,小学校"</formula1>
    </dataValidation>
    <dataValidation type="list" allowBlank="1" showInputMessage="1" showErrorMessage="1" error="リストから選んで入力してください。" prompt="リストから選んで入力してください。" sqref="D94:D99 D40:D45 D67:D72 D13:D18" xr:uid="{00000000-0002-0000-0100-000007000000}">
      <formula1>team2</formula1>
    </dataValidation>
    <dataValidation type="list" allowBlank="1" showInputMessage="1" showErrorMessage="1" prompt="Athle32用データ作成者がリストから選択して入力してください。" sqref="AC4:AD4" xr:uid="{00000000-0002-0000-0100-000008000000}">
      <formula1>shubetsu2</formula1>
    </dataValidation>
    <dataValidation type="textLength" imeMode="disabled" operator="equal" allowBlank="1" showInputMessage="1" showErrorMessage="1" promptTitle="記入例" prompt="トラック競技（7桁表示）_x000a_　41秒00→0004100_x000a_　1分01秒22→0010122_x000a_　※手動計時の場合は_x000a_　　 100分の1の位に0を_x000a_     足してください。" sqref="E34:I45 E7:I18 E61:I72 E88:I99" xr:uid="{00000000-0002-0000-0100-000009000000}">
      <formula1>7</formula1>
    </dataValidation>
    <dataValidation type="list" imeMode="disabled" allowBlank="1" showInputMessage="1" showErrorMessage="1" prompt="男女を選択してください" sqref="N7:N18 N34:N45 N61:N72 N88:N99" xr:uid="{00000000-0002-0000-0100-00000A000000}">
      <formula1>$N$150:$N$151</formula1>
    </dataValidation>
    <dataValidation type="list" allowBlank="1" showInputMessage="1" showErrorMessage="1" sqref="B7:C18 B34:C45 B61:C72 B88:C99" xr:uid="{00000000-0002-0000-0100-00000B000000}">
      <formula1>$D$150:$D$157</formula1>
    </dataValidation>
  </dataValidations>
  <pageMargins left="1.1811023622047245" right="0.59055118110236227" top="0.59055118110236227" bottom="0.59055118110236227" header="0.31496062992125984" footer="0.31496062992125984"/>
  <pageSetup paperSize="9" orientation="landscape" r:id="rId1"/>
  <rowBreaks count="3" manualBreakCount="3">
    <brk id="27" max="13" man="1"/>
    <brk id="54" max="13" man="1"/>
    <brk id="81" max="13" man="1"/>
  </rowBreaks>
  <colBreaks count="1" manualBreakCount="1">
    <brk id="15" max="16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tabSelected="1" view="pageBreakPreview" zoomScaleNormal="100" zoomScaleSheetLayoutView="100" workbookViewId="0">
      <selection activeCell="S8" sqref="S8"/>
    </sheetView>
  </sheetViews>
  <sheetFormatPr defaultColWidth="9" defaultRowHeight="13.5" x14ac:dyDescent="0.15"/>
  <cols>
    <col min="1" max="1" width="9" style="13" bestFit="1" customWidth="1"/>
    <col min="2" max="2" width="10.125" style="13" customWidth="1"/>
    <col min="3" max="3" width="10.875" style="13" customWidth="1"/>
    <col min="4" max="4" width="5.5" style="13" customWidth="1"/>
    <col min="5" max="5" width="4.25" style="13" customWidth="1"/>
    <col min="6" max="6" width="3.75" style="13" customWidth="1"/>
    <col min="7" max="7" width="6.125" style="13" customWidth="1"/>
    <col min="8" max="8" width="9" style="13" bestFit="1" customWidth="1"/>
    <col min="9" max="9" width="6.125" style="13" customWidth="1"/>
    <col min="10" max="10" width="9.75" style="13" customWidth="1"/>
    <col min="11" max="11" width="4.875" style="13" customWidth="1"/>
    <col min="12" max="12" width="5.75" style="13" customWidth="1"/>
    <col min="13" max="14" width="9" style="13" bestFit="1" customWidth="1"/>
    <col min="15" max="16384" width="9" style="42"/>
  </cols>
  <sheetData>
    <row r="1" spans="1:12" ht="39" customHeight="1" x14ac:dyDescent="0.15">
      <c r="A1" s="258" t="s">
        <v>1424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60"/>
    </row>
    <row r="2" spans="1:12" ht="21" customHeight="1" x14ac:dyDescent="0.15">
      <c r="A2" s="14"/>
      <c r="B2" s="15"/>
      <c r="C2" s="15"/>
      <c r="D2" s="15"/>
      <c r="E2" s="15"/>
      <c r="F2" s="15"/>
      <c r="G2" s="15"/>
      <c r="H2" s="15"/>
      <c r="I2" s="257" t="s">
        <v>1429</v>
      </c>
      <c r="J2" s="257"/>
      <c r="K2" s="257"/>
      <c r="L2" s="261"/>
    </row>
    <row r="3" spans="1:12" ht="31.5" customHeight="1" x14ac:dyDescent="0.15">
      <c r="A3" s="14"/>
      <c r="B3" s="38" t="s">
        <v>1434</v>
      </c>
      <c r="C3" s="15"/>
      <c r="D3" s="15"/>
      <c r="E3" s="15"/>
      <c r="F3" s="15"/>
      <c r="G3" s="15"/>
      <c r="H3" s="15"/>
      <c r="I3" s="15"/>
      <c r="J3" s="15"/>
      <c r="K3" s="15"/>
      <c r="L3" s="17"/>
    </row>
    <row r="4" spans="1:12" ht="31.5" customHeight="1" x14ac:dyDescent="0.15">
      <c r="A4" s="14"/>
      <c r="B4" s="16" t="s">
        <v>1205</v>
      </c>
      <c r="C4" s="16"/>
      <c r="D4" s="15"/>
      <c r="E4" s="15"/>
      <c r="F4" s="15"/>
      <c r="G4" s="15"/>
      <c r="H4" s="15"/>
      <c r="I4" s="15"/>
      <c r="J4" s="15"/>
      <c r="K4" s="15"/>
      <c r="L4" s="17"/>
    </row>
    <row r="5" spans="1:12" ht="24" customHeight="1" x14ac:dyDescent="0.15">
      <c r="A5" s="14"/>
      <c r="B5" s="263" t="s">
        <v>1281</v>
      </c>
      <c r="C5" s="263"/>
      <c r="D5" s="262">
        <v>1000</v>
      </c>
      <c r="E5" s="262"/>
      <c r="F5" s="41" t="s">
        <v>1104</v>
      </c>
      <c r="G5" s="41" t="s">
        <v>1105</v>
      </c>
      <c r="H5" s="32"/>
      <c r="I5" s="41" t="s">
        <v>1425</v>
      </c>
      <c r="J5" s="32">
        <f>D5*H5</f>
        <v>0</v>
      </c>
      <c r="K5" s="40" t="s">
        <v>1104</v>
      </c>
      <c r="L5" s="17"/>
    </row>
    <row r="6" spans="1:12" ht="15.95" customHeight="1" x14ac:dyDescent="0.15">
      <c r="A6" s="14"/>
      <c r="B6" s="40"/>
      <c r="C6" s="40"/>
      <c r="D6" s="33"/>
      <c r="E6" s="33"/>
      <c r="F6" s="41"/>
      <c r="G6" s="41"/>
      <c r="H6" s="34" t="s">
        <v>1435</v>
      </c>
      <c r="I6" s="41"/>
      <c r="J6" s="18"/>
      <c r="K6" s="40"/>
      <c r="L6" s="17"/>
    </row>
    <row r="7" spans="1:12" ht="24" customHeight="1" x14ac:dyDescent="0.15">
      <c r="A7" s="14"/>
      <c r="B7" s="263" t="s">
        <v>1282</v>
      </c>
      <c r="C7" s="263"/>
      <c r="D7" s="262">
        <v>1500</v>
      </c>
      <c r="E7" s="262"/>
      <c r="F7" s="41" t="s">
        <v>1104</v>
      </c>
      <c r="G7" s="41" t="s">
        <v>1105</v>
      </c>
      <c r="H7" s="32"/>
      <c r="I7" s="41" t="s">
        <v>1426</v>
      </c>
      <c r="J7" s="32">
        <f>D7*H7</f>
        <v>0</v>
      </c>
      <c r="K7" s="40" t="s">
        <v>1104</v>
      </c>
      <c r="L7" s="17"/>
    </row>
    <row r="8" spans="1:12" ht="15.95" customHeight="1" x14ac:dyDescent="0.15">
      <c r="A8" s="14"/>
      <c r="B8" s="40"/>
      <c r="C8" s="40"/>
      <c r="D8" s="33"/>
      <c r="E8" s="33"/>
      <c r="F8" s="41"/>
      <c r="G8" s="41"/>
      <c r="H8" s="34" t="s">
        <v>1436</v>
      </c>
      <c r="I8" s="41"/>
      <c r="J8" s="18"/>
      <c r="K8" s="40"/>
      <c r="L8" s="17"/>
    </row>
    <row r="9" spans="1:12" ht="24" customHeight="1" x14ac:dyDescent="0.15">
      <c r="A9" s="14"/>
      <c r="B9" s="16"/>
      <c r="C9" s="16"/>
      <c r="D9" s="37"/>
      <c r="E9" s="37"/>
      <c r="F9" s="41"/>
      <c r="G9" s="41"/>
      <c r="H9" s="18"/>
      <c r="I9" s="41"/>
      <c r="J9" s="18"/>
      <c r="K9" s="40"/>
      <c r="L9" s="17"/>
    </row>
    <row r="10" spans="1:12" ht="15.95" customHeight="1" x14ac:dyDescent="0.15">
      <c r="A10" s="14"/>
      <c r="B10" s="40"/>
      <c r="C10" s="40"/>
      <c r="D10" s="33"/>
      <c r="E10" s="33"/>
      <c r="F10" s="41"/>
      <c r="G10" s="41"/>
      <c r="H10" s="34"/>
      <c r="I10" s="41"/>
      <c r="J10" s="18"/>
      <c r="K10" s="40"/>
      <c r="L10" s="17"/>
    </row>
    <row r="11" spans="1:12" ht="24" customHeight="1" x14ac:dyDescent="0.15">
      <c r="A11" s="14"/>
      <c r="B11" s="16"/>
      <c r="C11" s="16"/>
      <c r="D11" s="18"/>
      <c r="E11" s="18"/>
      <c r="F11" s="18"/>
      <c r="G11" s="18"/>
      <c r="H11" s="18"/>
      <c r="I11" s="41" t="s">
        <v>1106</v>
      </c>
      <c r="J11" s="32">
        <f>J5+J7</f>
        <v>0</v>
      </c>
      <c r="K11" s="40" t="s">
        <v>1104</v>
      </c>
      <c r="L11" s="17"/>
    </row>
    <row r="12" spans="1:12" ht="23.1" customHeight="1" x14ac:dyDescent="0.15">
      <c r="A12" s="14"/>
      <c r="B12" s="16" t="s">
        <v>1107</v>
      </c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12" ht="23.1" customHeight="1" x14ac:dyDescent="0.15">
      <c r="A13" s="1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12" ht="23.1" customHeight="1" x14ac:dyDescent="0.15">
      <c r="A14" s="14"/>
      <c r="B14" s="16" t="s">
        <v>1108</v>
      </c>
      <c r="C14" s="265" t="s">
        <v>1109</v>
      </c>
      <c r="D14" s="265"/>
      <c r="E14" s="263">
        <f>'申込書（個人種目）'!C4</f>
        <v>0</v>
      </c>
      <c r="F14" s="263"/>
      <c r="G14" s="263"/>
      <c r="H14" s="263"/>
      <c r="I14" s="263"/>
      <c r="J14" s="263"/>
      <c r="K14" s="263"/>
      <c r="L14" s="17"/>
    </row>
    <row r="15" spans="1:12" ht="23.1" customHeight="1" x14ac:dyDescent="0.15">
      <c r="A15" s="14"/>
      <c r="B15" s="16"/>
      <c r="C15" s="265" t="s">
        <v>1204</v>
      </c>
      <c r="D15" s="265"/>
      <c r="E15" s="264">
        <f>'申込書（個人種目）'!I33</f>
        <v>0</v>
      </c>
      <c r="F15" s="264"/>
      <c r="G15" s="264"/>
      <c r="H15" s="264"/>
      <c r="I15" s="264"/>
      <c r="J15" s="264"/>
      <c r="K15" s="264"/>
      <c r="L15" s="17"/>
    </row>
    <row r="16" spans="1:12" ht="23.1" customHeight="1" x14ac:dyDescent="0.15">
      <c r="A16" s="1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20.100000000000001" customHeight="1" x14ac:dyDescent="0.15">
      <c r="A17" s="14"/>
      <c r="B17" s="16"/>
      <c r="C17" s="40" t="s">
        <v>1110</v>
      </c>
      <c r="D17" s="265" t="s">
        <v>1408</v>
      </c>
      <c r="E17" s="265"/>
      <c r="F17" s="265"/>
      <c r="G17" s="265"/>
      <c r="H17" s="265"/>
      <c r="I17" s="265"/>
      <c r="J17" s="265"/>
      <c r="K17" s="265"/>
      <c r="L17" s="17"/>
    </row>
    <row r="18" spans="1:12" ht="20.100000000000001" customHeight="1" x14ac:dyDescent="0.1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</row>
    <row r="19" spans="1:12" ht="24.95" customHeight="1" x14ac:dyDescent="0.1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24.95" customHeight="1" x14ac:dyDescent="0.15"/>
    <row r="21" spans="1:12" ht="39" customHeight="1" x14ac:dyDescent="0.15">
      <c r="A21" s="258" t="s">
        <v>1111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60"/>
    </row>
    <row r="22" spans="1:12" ht="21" customHeight="1" x14ac:dyDescent="0.15">
      <c r="A22" s="23"/>
      <c r="B22" s="16"/>
      <c r="C22" s="16"/>
      <c r="D22" s="16"/>
      <c r="E22" s="16"/>
      <c r="F22" s="16"/>
      <c r="G22" s="16"/>
      <c r="H22" s="16"/>
      <c r="I22" s="268" t="str">
        <f>I2</f>
        <v>年　　月　　日</v>
      </c>
      <c r="J22" s="268"/>
      <c r="K22" s="268"/>
      <c r="L22" s="269"/>
    </row>
    <row r="23" spans="1:12" ht="31.5" customHeight="1" x14ac:dyDescent="0.15">
      <c r="A23" s="23"/>
      <c r="B23" s="270" t="s">
        <v>1109</v>
      </c>
      <c r="C23" s="270"/>
      <c r="D23" s="271">
        <f>E14</f>
        <v>0</v>
      </c>
      <c r="E23" s="271"/>
      <c r="F23" s="271"/>
      <c r="G23" s="271"/>
      <c r="H23" s="271"/>
      <c r="I23" s="271"/>
      <c r="J23" s="24"/>
      <c r="K23" s="16"/>
      <c r="L23" s="25"/>
    </row>
    <row r="24" spans="1:12" ht="35.25" customHeight="1" x14ac:dyDescent="0.15">
      <c r="A24" s="23"/>
      <c r="B24" s="270" t="s">
        <v>1113</v>
      </c>
      <c r="C24" s="270"/>
      <c r="D24" s="272">
        <f>E15</f>
        <v>0</v>
      </c>
      <c r="E24" s="272"/>
      <c r="F24" s="272"/>
      <c r="G24" s="272"/>
      <c r="H24" s="272"/>
      <c r="I24" s="272"/>
      <c r="J24" s="26" t="s">
        <v>1112</v>
      </c>
      <c r="K24" s="40"/>
      <c r="L24" s="25"/>
    </row>
    <row r="25" spans="1:12" ht="24" customHeight="1" x14ac:dyDescent="0.15">
      <c r="A25" s="23"/>
      <c r="B25" s="16"/>
      <c r="C25" s="16"/>
      <c r="D25" s="273"/>
      <c r="E25" s="273"/>
      <c r="F25" s="41"/>
      <c r="G25" s="41"/>
      <c r="H25" s="18"/>
      <c r="I25" s="41"/>
      <c r="J25" s="18"/>
      <c r="K25" s="40"/>
      <c r="L25" s="25"/>
    </row>
    <row r="26" spans="1:12" ht="24" customHeight="1" x14ac:dyDescent="0.15">
      <c r="A26" s="23"/>
      <c r="B26" s="16"/>
      <c r="C26" s="16"/>
      <c r="D26" s="16"/>
      <c r="E26" s="27" t="s">
        <v>1114</v>
      </c>
      <c r="F26" s="266">
        <f>J11</f>
        <v>0</v>
      </c>
      <c r="G26" s="266"/>
      <c r="H26" s="266"/>
      <c r="I26" s="28" t="s">
        <v>1115</v>
      </c>
      <c r="J26" s="18"/>
      <c r="K26" s="40"/>
      <c r="L26" s="25"/>
    </row>
    <row r="27" spans="1:12" ht="23.1" customHeight="1" x14ac:dyDescent="0.15">
      <c r="A27" s="23"/>
      <c r="B27" s="16"/>
      <c r="C27" s="16"/>
      <c r="D27" s="16"/>
      <c r="E27" s="16"/>
      <c r="F27" s="16"/>
      <c r="G27" s="16"/>
      <c r="H27" s="16"/>
      <c r="I27" s="16"/>
      <c r="J27" s="16"/>
      <c r="K27" s="16" t="s">
        <v>1428</v>
      </c>
      <c r="L27" s="25"/>
    </row>
    <row r="28" spans="1:12" ht="23.1" customHeight="1" x14ac:dyDescent="0.15">
      <c r="A28" s="23"/>
      <c r="B28" s="16"/>
      <c r="C28" s="16" t="s">
        <v>1437</v>
      </c>
      <c r="D28" s="16"/>
      <c r="E28" s="16"/>
      <c r="F28" s="16"/>
      <c r="G28" s="16"/>
      <c r="H28" s="16"/>
      <c r="I28" s="16"/>
      <c r="J28" s="16"/>
      <c r="K28" s="16"/>
      <c r="L28" s="25"/>
    </row>
    <row r="29" spans="1:12" ht="23.1" customHeight="1" x14ac:dyDescent="0.15">
      <c r="A29" s="23"/>
      <c r="B29" s="16"/>
      <c r="C29" s="16" t="s">
        <v>1116</v>
      </c>
      <c r="D29" s="16"/>
      <c r="E29" s="40"/>
      <c r="F29" s="40"/>
      <c r="G29" s="40"/>
      <c r="H29" s="40"/>
      <c r="I29" s="40"/>
      <c r="J29" s="40"/>
      <c r="K29" s="40"/>
      <c r="L29" s="25"/>
    </row>
    <row r="30" spans="1:12" ht="23.1" customHeight="1" x14ac:dyDescent="0.15">
      <c r="A30" s="23"/>
      <c r="B30" s="16"/>
      <c r="C30" s="16"/>
      <c r="D30" s="16"/>
      <c r="E30" s="263"/>
      <c r="F30" s="263"/>
      <c r="G30" s="263"/>
      <c r="H30" s="263"/>
      <c r="I30" s="263"/>
      <c r="J30" s="263"/>
      <c r="K30" s="263"/>
      <c r="L30" s="25"/>
    </row>
    <row r="31" spans="1:12" ht="20.100000000000001" customHeight="1" x14ac:dyDescent="0.15">
      <c r="A31" s="23"/>
      <c r="B31" s="16"/>
      <c r="C31" s="267" t="s">
        <v>1408</v>
      </c>
      <c r="D31" s="267"/>
      <c r="E31" s="267"/>
      <c r="F31" s="267"/>
      <c r="G31" s="267"/>
      <c r="H31" s="267"/>
      <c r="I31" s="267"/>
      <c r="J31" s="267"/>
      <c r="K31" s="35" t="s">
        <v>1117</v>
      </c>
      <c r="L31" s="25"/>
    </row>
    <row r="32" spans="1:12" ht="20.100000000000001" customHeight="1" x14ac:dyDescent="0.15">
      <c r="A32" s="29"/>
      <c r="B32" s="27"/>
      <c r="C32" s="27"/>
      <c r="D32" s="27"/>
      <c r="E32" s="27"/>
      <c r="F32" s="27"/>
      <c r="G32" s="27"/>
      <c r="H32" s="36"/>
      <c r="I32" s="27"/>
      <c r="J32" s="27"/>
      <c r="K32" s="27"/>
      <c r="L32" s="30"/>
    </row>
    <row r="33" spans="1:12" ht="20.100000000000001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</sheetData>
  <mergeCells count="21">
    <mergeCell ref="E30:K30"/>
    <mergeCell ref="C31:J31"/>
    <mergeCell ref="A21:L21"/>
    <mergeCell ref="I22:L22"/>
    <mergeCell ref="B23:C23"/>
    <mergeCell ref="D23:I23"/>
    <mergeCell ref="D24:I24"/>
    <mergeCell ref="D25:E25"/>
    <mergeCell ref="B24:C24"/>
    <mergeCell ref="D17:K17"/>
    <mergeCell ref="C15:D15"/>
    <mergeCell ref="B7:C7"/>
    <mergeCell ref="D7:E7"/>
    <mergeCell ref="F26:H26"/>
    <mergeCell ref="A1:L1"/>
    <mergeCell ref="I2:L2"/>
    <mergeCell ref="D5:E5"/>
    <mergeCell ref="E14:K14"/>
    <mergeCell ref="E15:K15"/>
    <mergeCell ref="C14:D14"/>
    <mergeCell ref="B5:C5"/>
  </mergeCells>
  <phoneticPr fontId="10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A7"/>
  <sheetViews>
    <sheetView workbookViewId="0">
      <selection activeCell="G3" sqref="G3:G4"/>
    </sheetView>
  </sheetViews>
  <sheetFormatPr defaultRowHeight="13.5" x14ac:dyDescent="0.15"/>
  <sheetData>
    <row r="2" spans="1:1" ht="17.25" x14ac:dyDescent="0.15">
      <c r="A2" s="39" t="s">
        <v>1409</v>
      </c>
    </row>
    <row r="4" spans="1:1" x14ac:dyDescent="0.15">
      <c r="A4" t="s">
        <v>1412</v>
      </c>
    </row>
    <row r="5" spans="1:1" x14ac:dyDescent="0.15">
      <c r="A5" t="s">
        <v>1410</v>
      </c>
    </row>
    <row r="7" spans="1:1" x14ac:dyDescent="0.15">
      <c r="A7" t="s">
        <v>1411</v>
      </c>
    </row>
  </sheetData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149"/>
  <sheetViews>
    <sheetView workbookViewId="0"/>
  </sheetViews>
  <sheetFormatPr defaultColWidth="9" defaultRowHeight="13.5" x14ac:dyDescent="0.15"/>
  <cols>
    <col min="1" max="1" width="5.625" style="7" customWidth="1"/>
    <col min="2" max="2" width="11" style="7" customWidth="1"/>
    <col min="3" max="3" width="15" style="7" bestFit="1" customWidth="1"/>
    <col min="4" max="4" width="15" style="7" customWidth="1"/>
    <col min="5" max="5" width="5.25" style="7" customWidth="1"/>
    <col min="6" max="6" width="19.375" style="7" customWidth="1"/>
    <col min="7" max="7" width="14" style="7" customWidth="1"/>
    <col min="8" max="8" width="5.125" style="7" customWidth="1"/>
    <col min="9" max="9" width="9" style="7"/>
    <col min="10" max="10" width="5.125" style="7" customWidth="1"/>
    <col min="11" max="11" width="6.75" style="7" customWidth="1"/>
    <col min="12" max="16384" width="9" style="7"/>
  </cols>
  <sheetData>
    <row r="1" spans="1:11" x14ac:dyDescent="0.15">
      <c r="B1" s="10" t="s">
        <v>18</v>
      </c>
      <c r="C1" s="10" t="s">
        <v>20</v>
      </c>
      <c r="D1" s="10" t="s">
        <v>1270</v>
      </c>
      <c r="E1" s="10" t="s">
        <v>502</v>
      </c>
      <c r="F1" s="10" t="s">
        <v>26</v>
      </c>
      <c r="G1" s="10" t="s">
        <v>503</v>
      </c>
      <c r="H1" s="10" t="s">
        <v>25</v>
      </c>
      <c r="I1" s="10" t="s">
        <v>498</v>
      </c>
      <c r="J1" s="10" t="s">
        <v>1118</v>
      </c>
      <c r="K1" s="10" t="s">
        <v>500</v>
      </c>
    </row>
    <row r="2" spans="1:11" x14ac:dyDescent="0.15">
      <c r="A2" s="7">
        <v>1</v>
      </c>
      <c r="B2" s="7" t="str">
        <f>'申込書（個人種目）'!R8</f>
        <v/>
      </c>
      <c r="C2" s="7" t="str">
        <f>'申込書（個人種目）'!X8</f>
        <v xml:space="preserve"> </v>
      </c>
      <c r="D2" s="7" t="e">
        <f>'申込書（個人種目）'!#REF!</f>
        <v>#REF!</v>
      </c>
      <c r="E2" s="7" t="str">
        <f>'申込書（個人種目）'!Y8</f>
        <v/>
      </c>
      <c r="F2" s="7" t="str">
        <f>'申込書（個人種目）'!Z8</f>
        <v/>
      </c>
      <c r="G2" s="7" t="str">
        <f>'申込書（個人種目）'!AA8</f>
        <v/>
      </c>
      <c r="H2" s="7" t="str">
        <f>'申込書（個人種目）'!AB8</f>
        <v/>
      </c>
      <c r="I2" s="7" t="str">
        <f>'申込書（個人種目）'!AC8</f>
        <v/>
      </c>
      <c r="J2" s="7" t="str">
        <f>'申込書（個人種目）'!AD8</f>
        <v/>
      </c>
      <c r="K2" s="7" t="str">
        <f>IF(ISBLANK('申込書（個人種目）'!AE8),"",'申込書（個人種目）'!AE8)</f>
        <v/>
      </c>
    </row>
    <row r="3" spans="1:11" x14ac:dyDescent="0.15">
      <c r="A3" s="7">
        <v>2</v>
      </c>
      <c r="B3" s="7" t="str">
        <f>'申込書（個人種目）'!R9</f>
        <v/>
      </c>
      <c r="C3" s="7" t="str">
        <f>'申込書（個人種目）'!X9</f>
        <v xml:space="preserve"> </v>
      </c>
      <c r="D3" s="7" t="e">
        <f>'申込書（個人種目）'!#REF!</f>
        <v>#REF!</v>
      </c>
      <c r="E3" s="7" t="str">
        <f>'申込書（個人種目）'!Y9</f>
        <v/>
      </c>
      <c r="F3" s="7" t="str">
        <f>'申込書（個人種目）'!Z9</f>
        <v/>
      </c>
      <c r="G3" s="7" t="str">
        <f>'申込書（個人種目）'!AA9</f>
        <v/>
      </c>
      <c r="H3" s="7" t="str">
        <f>'申込書（個人種目）'!AB9</f>
        <v/>
      </c>
      <c r="I3" s="7" t="str">
        <f>'申込書（個人種目）'!AC9</f>
        <v/>
      </c>
      <c r="J3" s="7" t="str">
        <f>'申込書（個人種目）'!AD9</f>
        <v/>
      </c>
      <c r="K3" s="7" t="str">
        <f>IF(ISBLANK('申込書（個人種目）'!AE9),"",'申込書（個人種目）'!AE9)</f>
        <v/>
      </c>
    </row>
    <row r="4" spans="1:11" x14ac:dyDescent="0.15">
      <c r="A4" s="7">
        <v>3</v>
      </c>
      <c r="B4" s="7" t="str">
        <f>'申込書（個人種目）'!R10</f>
        <v/>
      </c>
      <c r="C4" s="7" t="str">
        <f>'申込書（個人種目）'!X10</f>
        <v xml:space="preserve"> </v>
      </c>
      <c r="D4" s="7" t="e">
        <f>'申込書（個人種目）'!#REF!</f>
        <v>#REF!</v>
      </c>
      <c r="E4" s="7" t="str">
        <f>'申込書（個人種目）'!Y10</f>
        <v/>
      </c>
      <c r="F4" s="7" t="str">
        <f>'申込書（個人種目）'!Z10</f>
        <v/>
      </c>
      <c r="G4" s="7" t="str">
        <f>'申込書（個人種目）'!AA10</f>
        <v/>
      </c>
      <c r="H4" s="7" t="str">
        <f>'申込書（個人種目）'!AB10</f>
        <v/>
      </c>
      <c r="I4" s="7" t="str">
        <f>'申込書（個人種目）'!AC10</f>
        <v/>
      </c>
      <c r="J4" s="7" t="str">
        <f>'申込書（個人種目）'!AD10</f>
        <v/>
      </c>
      <c r="K4" s="7" t="str">
        <f>IF(ISBLANK('申込書（個人種目）'!AE10),"",'申込書（個人種目）'!AE10)</f>
        <v/>
      </c>
    </row>
    <row r="5" spans="1:11" x14ac:dyDescent="0.15">
      <c r="A5" s="7">
        <v>4</v>
      </c>
      <c r="B5" s="7" t="str">
        <f>'申込書（個人種目）'!R11</f>
        <v/>
      </c>
      <c r="C5" s="7" t="str">
        <f>'申込書（個人種目）'!X11</f>
        <v xml:space="preserve"> </v>
      </c>
      <c r="D5" s="7" t="e">
        <f>'申込書（個人種目）'!#REF!</f>
        <v>#REF!</v>
      </c>
      <c r="E5" s="7" t="str">
        <f>'申込書（個人種目）'!Y11</f>
        <v/>
      </c>
      <c r="F5" s="7" t="str">
        <f>'申込書（個人種目）'!Z11</f>
        <v/>
      </c>
      <c r="G5" s="7" t="str">
        <f>'申込書（個人種目）'!AA11</f>
        <v/>
      </c>
      <c r="H5" s="7" t="str">
        <f>'申込書（個人種目）'!AB11</f>
        <v/>
      </c>
      <c r="I5" s="7" t="str">
        <f>'申込書（個人種目）'!AC11</f>
        <v/>
      </c>
      <c r="J5" s="7" t="str">
        <f>'申込書（個人種目）'!AD11</f>
        <v/>
      </c>
      <c r="K5" s="7" t="str">
        <f>IF(ISBLANK('申込書（個人種目）'!AE11),"",'申込書（個人種目）'!AE11)</f>
        <v/>
      </c>
    </row>
    <row r="6" spans="1:11" x14ac:dyDescent="0.15">
      <c r="A6" s="7">
        <v>5</v>
      </c>
      <c r="B6" s="7" t="str">
        <f>'申込書（個人種目）'!R12</f>
        <v/>
      </c>
      <c r="C6" s="7" t="str">
        <f>'申込書（個人種目）'!X12</f>
        <v xml:space="preserve"> </v>
      </c>
      <c r="D6" s="7" t="e">
        <f>'申込書（個人種目）'!#REF!</f>
        <v>#REF!</v>
      </c>
      <c r="E6" s="7" t="str">
        <f>'申込書（個人種目）'!Y12</f>
        <v/>
      </c>
      <c r="F6" s="7" t="str">
        <f>'申込書（個人種目）'!Z12</f>
        <v/>
      </c>
      <c r="G6" s="7" t="str">
        <f>'申込書（個人種目）'!AA12</f>
        <v/>
      </c>
      <c r="H6" s="7" t="str">
        <f>'申込書（個人種目）'!AB12</f>
        <v/>
      </c>
      <c r="I6" s="7" t="str">
        <f>'申込書（個人種目）'!AC12</f>
        <v/>
      </c>
      <c r="J6" s="7" t="str">
        <f>'申込書（個人種目）'!AD12</f>
        <v/>
      </c>
      <c r="K6" s="7" t="str">
        <f>IF(ISBLANK('申込書（個人種目）'!AE12),"",'申込書（個人種目）'!AE12)</f>
        <v/>
      </c>
    </row>
    <row r="7" spans="1:11" x14ac:dyDescent="0.15">
      <c r="A7" s="7">
        <v>6</v>
      </c>
      <c r="B7" s="7" t="str">
        <f>'申込書（個人種目）'!R13</f>
        <v/>
      </c>
      <c r="C7" s="7" t="str">
        <f>'申込書（個人種目）'!X13</f>
        <v xml:space="preserve"> </v>
      </c>
      <c r="D7" s="7" t="e">
        <f>'申込書（個人種目）'!#REF!</f>
        <v>#REF!</v>
      </c>
      <c r="E7" s="7" t="str">
        <f>'申込書（個人種目）'!Y13</f>
        <v/>
      </c>
      <c r="F7" s="7" t="str">
        <f>'申込書（個人種目）'!Z13</f>
        <v/>
      </c>
      <c r="G7" s="7" t="str">
        <f>'申込書（個人種目）'!AA13</f>
        <v/>
      </c>
      <c r="H7" s="7" t="str">
        <f>'申込書（個人種目）'!AB13</f>
        <v/>
      </c>
      <c r="I7" s="7" t="str">
        <f>'申込書（個人種目）'!AC13</f>
        <v/>
      </c>
      <c r="J7" s="7" t="str">
        <f>'申込書（個人種目）'!AD13</f>
        <v/>
      </c>
      <c r="K7" s="7" t="str">
        <f>IF(ISBLANK('申込書（個人種目）'!AE13),"",'申込書（個人種目）'!AE13)</f>
        <v/>
      </c>
    </row>
    <row r="8" spans="1:11" x14ac:dyDescent="0.15">
      <c r="A8" s="7">
        <v>7</v>
      </c>
      <c r="B8" s="7" t="str">
        <f>'申込書（個人種目）'!R14</f>
        <v/>
      </c>
      <c r="C8" s="7" t="str">
        <f>'申込書（個人種目）'!X14</f>
        <v xml:space="preserve"> </v>
      </c>
      <c r="D8" s="7" t="e">
        <f>'申込書（個人種目）'!#REF!</f>
        <v>#REF!</v>
      </c>
      <c r="E8" s="7" t="str">
        <f>'申込書（個人種目）'!Y14</f>
        <v/>
      </c>
      <c r="F8" s="7" t="str">
        <f>'申込書（個人種目）'!Z14</f>
        <v/>
      </c>
      <c r="G8" s="7" t="str">
        <f>'申込書（個人種目）'!AA14</f>
        <v/>
      </c>
      <c r="H8" s="7" t="str">
        <f>'申込書（個人種目）'!AB14</f>
        <v/>
      </c>
      <c r="I8" s="7" t="str">
        <f>'申込書（個人種目）'!AC14</f>
        <v/>
      </c>
      <c r="J8" s="7" t="str">
        <f>'申込書（個人種目）'!AD14</f>
        <v/>
      </c>
      <c r="K8" s="7" t="str">
        <f>IF(ISBLANK('申込書（個人種目）'!AE14),"",'申込書（個人種目）'!AE14)</f>
        <v/>
      </c>
    </row>
    <row r="9" spans="1:11" x14ac:dyDescent="0.15">
      <c r="A9" s="7">
        <v>8</v>
      </c>
      <c r="B9" s="7" t="str">
        <f>'申込書（個人種目）'!R15</f>
        <v/>
      </c>
      <c r="C9" s="7" t="str">
        <f>'申込書（個人種目）'!X15</f>
        <v xml:space="preserve"> </v>
      </c>
      <c r="D9" s="7" t="e">
        <f>'申込書（個人種目）'!#REF!</f>
        <v>#REF!</v>
      </c>
      <c r="E9" s="7" t="str">
        <f>'申込書（個人種目）'!Y15</f>
        <v/>
      </c>
      <c r="F9" s="7" t="str">
        <f>'申込書（個人種目）'!Z15</f>
        <v/>
      </c>
      <c r="G9" s="7" t="str">
        <f>'申込書（個人種目）'!AA15</f>
        <v/>
      </c>
      <c r="H9" s="7" t="str">
        <f>'申込書（個人種目）'!AB15</f>
        <v/>
      </c>
      <c r="I9" s="7" t="str">
        <f>'申込書（個人種目）'!AC15</f>
        <v/>
      </c>
      <c r="J9" s="7" t="str">
        <f>'申込書（個人種目）'!AD15</f>
        <v/>
      </c>
      <c r="K9" s="7" t="str">
        <f>IF(ISBLANK('申込書（個人種目）'!AE15),"",'申込書（個人種目）'!AE15)</f>
        <v/>
      </c>
    </row>
    <row r="10" spans="1:11" x14ac:dyDescent="0.15">
      <c r="A10" s="7">
        <v>9</v>
      </c>
      <c r="B10" s="7" t="str">
        <f>'申込書（個人種目）'!R16</f>
        <v/>
      </c>
      <c r="C10" s="7" t="str">
        <f>'申込書（個人種目）'!X16</f>
        <v xml:space="preserve"> </v>
      </c>
      <c r="D10" s="7" t="e">
        <f>'申込書（個人種目）'!#REF!</f>
        <v>#REF!</v>
      </c>
      <c r="E10" s="7" t="str">
        <f>'申込書（個人種目）'!Y16</f>
        <v/>
      </c>
      <c r="F10" s="7" t="str">
        <f>'申込書（個人種目）'!Z16</f>
        <v/>
      </c>
      <c r="G10" s="7" t="str">
        <f>'申込書（個人種目）'!AA16</f>
        <v/>
      </c>
      <c r="H10" s="7" t="str">
        <f>'申込書（個人種目）'!AB16</f>
        <v/>
      </c>
      <c r="I10" s="7" t="str">
        <f>'申込書（個人種目）'!AC16</f>
        <v/>
      </c>
      <c r="J10" s="7" t="str">
        <f>'申込書（個人種目）'!AD16</f>
        <v/>
      </c>
      <c r="K10" s="7" t="str">
        <f>IF(ISBLANK('申込書（個人種目）'!AE16),"",'申込書（個人種目）'!AE16)</f>
        <v/>
      </c>
    </row>
    <row r="11" spans="1:11" x14ac:dyDescent="0.15">
      <c r="A11" s="7">
        <v>10</v>
      </c>
      <c r="B11" s="7" t="str">
        <f>'申込書（個人種目）'!R17</f>
        <v/>
      </c>
      <c r="C11" s="7" t="str">
        <f>'申込書（個人種目）'!X17</f>
        <v xml:space="preserve"> </v>
      </c>
      <c r="D11" s="7" t="e">
        <f>'申込書（個人種目）'!#REF!</f>
        <v>#REF!</v>
      </c>
      <c r="E11" s="7" t="str">
        <f>'申込書（個人種目）'!Y17</f>
        <v/>
      </c>
      <c r="F11" s="7" t="str">
        <f>'申込書（個人種目）'!Z17</f>
        <v/>
      </c>
      <c r="G11" s="7" t="str">
        <f>'申込書（個人種目）'!AA17</f>
        <v/>
      </c>
      <c r="H11" s="7" t="str">
        <f>'申込書（個人種目）'!AB17</f>
        <v/>
      </c>
      <c r="I11" s="7" t="str">
        <f>'申込書（個人種目）'!AC17</f>
        <v/>
      </c>
      <c r="J11" s="7" t="str">
        <f>'申込書（個人種目）'!AD17</f>
        <v/>
      </c>
      <c r="K11" s="7" t="str">
        <f>IF(ISBLANK('申込書（個人種目）'!AE17),"",'申込書（個人種目）'!AE17)</f>
        <v/>
      </c>
    </row>
    <row r="12" spans="1:11" x14ac:dyDescent="0.15">
      <c r="A12" s="7">
        <v>11</v>
      </c>
      <c r="B12" s="7" t="str">
        <f>'申込書（個人種目）'!R18</f>
        <v/>
      </c>
      <c r="C12" s="7" t="str">
        <f>'申込書（個人種目）'!X18</f>
        <v xml:space="preserve"> </v>
      </c>
      <c r="D12" s="7" t="e">
        <f>'申込書（個人種目）'!#REF!</f>
        <v>#REF!</v>
      </c>
      <c r="E12" s="7" t="str">
        <f>'申込書（個人種目）'!Y18</f>
        <v/>
      </c>
      <c r="F12" s="7" t="str">
        <f>'申込書（個人種目）'!Z18</f>
        <v/>
      </c>
      <c r="G12" s="7" t="str">
        <f>'申込書（個人種目）'!AA18</f>
        <v/>
      </c>
      <c r="H12" s="7" t="str">
        <f>'申込書（個人種目）'!AB18</f>
        <v/>
      </c>
      <c r="I12" s="7" t="str">
        <f>'申込書（個人種目）'!AC18</f>
        <v/>
      </c>
      <c r="J12" s="7" t="str">
        <f>'申込書（個人種目）'!AD18</f>
        <v/>
      </c>
      <c r="K12" s="7" t="str">
        <f>IF(ISBLANK('申込書（個人種目）'!AE18),"",'申込書（個人種目）'!AE18)</f>
        <v/>
      </c>
    </row>
    <row r="13" spans="1:11" x14ac:dyDescent="0.15">
      <c r="A13" s="7">
        <v>12</v>
      </c>
      <c r="B13" s="7" t="str">
        <f>'申込書（個人種目）'!R19</f>
        <v/>
      </c>
      <c r="C13" s="7" t="str">
        <f>'申込書（個人種目）'!X19</f>
        <v xml:space="preserve"> </v>
      </c>
      <c r="D13" s="7" t="e">
        <f>'申込書（個人種目）'!#REF!</f>
        <v>#REF!</v>
      </c>
      <c r="E13" s="7" t="str">
        <f>'申込書（個人種目）'!Y19</f>
        <v/>
      </c>
      <c r="F13" s="7" t="str">
        <f>'申込書（個人種目）'!Z19</f>
        <v/>
      </c>
      <c r="G13" s="7" t="str">
        <f>'申込書（個人種目）'!AA19</f>
        <v/>
      </c>
      <c r="H13" s="7" t="str">
        <f>'申込書（個人種目）'!AB19</f>
        <v/>
      </c>
      <c r="I13" s="7" t="str">
        <f>'申込書（個人種目）'!AC19</f>
        <v/>
      </c>
      <c r="J13" s="7" t="str">
        <f>'申込書（個人種目）'!AD19</f>
        <v/>
      </c>
      <c r="K13" s="7" t="str">
        <f>IF(ISBLANK('申込書（個人種目）'!AE19),"",'申込書（個人種目）'!AE19)</f>
        <v/>
      </c>
    </row>
    <row r="14" spans="1:11" x14ac:dyDescent="0.15">
      <c r="A14" s="7">
        <v>13</v>
      </c>
      <c r="B14" s="7" t="str">
        <f>'申込書（個人種目）'!R20</f>
        <v/>
      </c>
      <c r="C14" s="7" t="str">
        <f>'申込書（個人種目）'!X20</f>
        <v xml:space="preserve"> </v>
      </c>
      <c r="D14" s="7" t="e">
        <f>'申込書（個人種目）'!#REF!</f>
        <v>#REF!</v>
      </c>
      <c r="E14" s="7" t="str">
        <f>'申込書（個人種目）'!Y20</f>
        <v/>
      </c>
      <c r="F14" s="7" t="str">
        <f>'申込書（個人種目）'!Z20</f>
        <v/>
      </c>
      <c r="G14" s="7" t="str">
        <f>'申込書（個人種目）'!AA20</f>
        <v/>
      </c>
      <c r="H14" s="7" t="str">
        <f>'申込書（個人種目）'!AB20</f>
        <v/>
      </c>
      <c r="I14" s="7" t="str">
        <f>'申込書（個人種目）'!AC20</f>
        <v/>
      </c>
      <c r="J14" s="7" t="str">
        <f>'申込書（個人種目）'!AD20</f>
        <v/>
      </c>
      <c r="K14" s="7" t="str">
        <f>IF(ISBLANK('申込書（個人種目）'!AE20),"",'申込書（個人種目）'!AE20)</f>
        <v/>
      </c>
    </row>
    <row r="15" spans="1:11" x14ac:dyDescent="0.15">
      <c r="A15" s="7">
        <v>14</v>
      </c>
      <c r="B15" s="7" t="str">
        <f>'申込書（個人種目）'!R21</f>
        <v/>
      </c>
      <c r="C15" s="7" t="str">
        <f>'申込書（個人種目）'!X21</f>
        <v xml:space="preserve"> </v>
      </c>
      <c r="D15" s="7" t="e">
        <f>'申込書（個人種目）'!#REF!</f>
        <v>#REF!</v>
      </c>
      <c r="E15" s="7" t="str">
        <f>'申込書（個人種目）'!Y21</f>
        <v/>
      </c>
      <c r="F15" s="7" t="str">
        <f>'申込書（個人種目）'!Z21</f>
        <v/>
      </c>
      <c r="G15" s="7" t="str">
        <f>'申込書（個人種目）'!AA21</f>
        <v/>
      </c>
      <c r="H15" s="7" t="str">
        <f>'申込書（個人種目）'!AB21</f>
        <v/>
      </c>
      <c r="I15" s="7" t="str">
        <f>'申込書（個人種目）'!AC21</f>
        <v/>
      </c>
      <c r="J15" s="7" t="str">
        <f>'申込書（個人種目）'!AD21</f>
        <v/>
      </c>
      <c r="K15" s="7" t="str">
        <f>IF(ISBLANK('申込書（個人種目）'!AE21),"",'申込書（個人種目）'!AE21)</f>
        <v/>
      </c>
    </row>
    <row r="16" spans="1:11" x14ac:dyDescent="0.15">
      <c r="A16" s="7">
        <v>15</v>
      </c>
      <c r="B16" s="7" t="str">
        <f>'申込書（個人種目）'!R22</f>
        <v/>
      </c>
      <c r="C16" s="7" t="str">
        <f>'申込書（個人種目）'!X22</f>
        <v xml:space="preserve"> </v>
      </c>
      <c r="D16" s="7" t="e">
        <f>'申込書（個人種目）'!#REF!</f>
        <v>#REF!</v>
      </c>
      <c r="E16" s="7" t="str">
        <f>'申込書（個人種目）'!Y22</f>
        <v/>
      </c>
      <c r="F16" s="7" t="str">
        <f>'申込書（個人種目）'!Z22</f>
        <v/>
      </c>
      <c r="G16" s="7" t="str">
        <f>'申込書（個人種目）'!AA22</f>
        <v/>
      </c>
      <c r="H16" s="7" t="str">
        <f>'申込書（個人種目）'!AB22</f>
        <v/>
      </c>
      <c r="I16" s="7" t="str">
        <f>'申込書（個人種目）'!AC22</f>
        <v/>
      </c>
      <c r="J16" s="7" t="str">
        <f>'申込書（個人種目）'!AD22</f>
        <v/>
      </c>
      <c r="K16" s="7" t="str">
        <f>IF(ISBLANK('申込書（個人種目）'!AE22),"",'申込書（個人種目）'!AE22)</f>
        <v/>
      </c>
    </row>
    <row r="17" spans="1:11" x14ac:dyDescent="0.15">
      <c r="A17" s="7">
        <v>16</v>
      </c>
      <c r="B17" s="7" t="str">
        <f>'申込書（個人種目）'!R23</f>
        <v/>
      </c>
      <c r="C17" s="7" t="str">
        <f>'申込書（個人種目）'!X23</f>
        <v xml:space="preserve"> </v>
      </c>
      <c r="D17" s="7" t="e">
        <f>'申込書（個人種目）'!#REF!</f>
        <v>#REF!</v>
      </c>
      <c r="E17" s="7" t="str">
        <f>'申込書（個人種目）'!Y23</f>
        <v/>
      </c>
      <c r="F17" s="7" t="str">
        <f>'申込書（個人種目）'!Z23</f>
        <v/>
      </c>
      <c r="G17" s="7" t="str">
        <f>'申込書（個人種目）'!AA23</f>
        <v/>
      </c>
      <c r="H17" s="7" t="str">
        <f>'申込書（個人種目）'!AB23</f>
        <v/>
      </c>
      <c r="I17" s="7" t="str">
        <f>'申込書（個人種目）'!AC23</f>
        <v/>
      </c>
      <c r="J17" s="7" t="str">
        <f>'申込書（個人種目）'!AD23</f>
        <v/>
      </c>
      <c r="K17" s="7" t="str">
        <f>IF(ISBLANK('申込書（個人種目）'!AE23),"",'申込書（個人種目）'!AE23)</f>
        <v/>
      </c>
    </row>
    <row r="18" spans="1:11" x14ac:dyDescent="0.15">
      <c r="A18" s="7">
        <v>17</v>
      </c>
      <c r="B18" s="7" t="str">
        <f>'申込書（個人種目）'!R24</f>
        <v/>
      </c>
      <c r="C18" s="7" t="str">
        <f>'申込書（個人種目）'!X24</f>
        <v xml:space="preserve"> </v>
      </c>
      <c r="D18" s="7" t="e">
        <f>'申込書（個人種目）'!#REF!</f>
        <v>#REF!</v>
      </c>
      <c r="E18" s="7" t="str">
        <f>'申込書（個人種目）'!Y24</f>
        <v/>
      </c>
      <c r="F18" s="7" t="str">
        <f>'申込書（個人種目）'!Z24</f>
        <v/>
      </c>
      <c r="G18" s="7" t="str">
        <f>'申込書（個人種目）'!AA24</f>
        <v/>
      </c>
      <c r="H18" s="7" t="str">
        <f>'申込書（個人種目）'!AB24</f>
        <v/>
      </c>
      <c r="I18" s="7" t="str">
        <f>'申込書（個人種目）'!AC24</f>
        <v/>
      </c>
      <c r="J18" s="7" t="str">
        <f>'申込書（個人種目）'!AD24</f>
        <v/>
      </c>
      <c r="K18" s="7" t="str">
        <f>IF(ISBLANK('申込書（個人種目）'!AE24),"",'申込書（個人種目）'!AE24)</f>
        <v/>
      </c>
    </row>
    <row r="19" spans="1:11" x14ac:dyDescent="0.15">
      <c r="A19" s="7">
        <v>18</v>
      </c>
      <c r="B19" s="7" t="str">
        <f>'申込書（個人種目）'!R25</f>
        <v/>
      </c>
      <c r="C19" s="7" t="str">
        <f>'申込書（個人種目）'!X25</f>
        <v xml:space="preserve"> </v>
      </c>
      <c r="D19" s="7" t="e">
        <f>'申込書（個人種目）'!#REF!</f>
        <v>#REF!</v>
      </c>
      <c r="E19" s="7" t="str">
        <f>'申込書（個人種目）'!Y25</f>
        <v/>
      </c>
      <c r="F19" s="7" t="str">
        <f>'申込書（個人種目）'!Z25</f>
        <v/>
      </c>
      <c r="G19" s="7" t="str">
        <f>'申込書（個人種目）'!AA25</f>
        <v/>
      </c>
      <c r="H19" s="7" t="str">
        <f>'申込書（個人種目）'!AB25</f>
        <v/>
      </c>
      <c r="I19" s="7" t="str">
        <f>'申込書（個人種目）'!AC25</f>
        <v/>
      </c>
      <c r="J19" s="7" t="str">
        <f>'申込書（個人種目）'!AD25</f>
        <v/>
      </c>
      <c r="K19" s="7" t="str">
        <f>IF(ISBLANK('申込書（個人種目）'!AE25),"",'申込書（個人種目）'!AE25)</f>
        <v/>
      </c>
    </row>
    <row r="20" spans="1:11" x14ac:dyDescent="0.15">
      <c r="A20" s="7">
        <v>19</v>
      </c>
      <c r="B20" s="7" t="str">
        <f>'申込書（個人種目）'!R26</f>
        <v/>
      </c>
      <c r="C20" s="7" t="str">
        <f>'申込書（個人種目）'!X26</f>
        <v xml:space="preserve"> </v>
      </c>
      <c r="D20" s="7" t="e">
        <f>'申込書（個人種目）'!#REF!</f>
        <v>#REF!</v>
      </c>
      <c r="E20" s="7" t="str">
        <f>'申込書（個人種目）'!Y26</f>
        <v/>
      </c>
      <c r="F20" s="7" t="str">
        <f>'申込書（個人種目）'!Z26</f>
        <v/>
      </c>
      <c r="G20" s="7" t="str">
        <f>'申込書（個人種目）'!AA26</f>
        <v/>
      </c>
      <c r="H20" s="7" t="str">
        <f>'申込書（個人種目）'!AB26</f>
        <v/>
      </c>
      <c r="I20" s="7" t="str">
        <f>'申込書（個人種目）'!AC26</f>
        <v/>
      </c>
      <c r="J20" s="7" t="str">
        <f>'申込書（個人種目）'!AD26</f>
        <v/>
      </c>
      <c r="K20" s="7" t="str">
        <f>IF(ISBLANK('申込書（個人種目）'!AE26),"",'申込書（個人種目）'!AE26)</f>
        <v/>
      </c>
    </row>
    <row r="21" spans="1:11" x14ac:dyDescent="0.15">
      <c r="A21" s="7">
        <v>20</v>
      </c>
      <c r="B21" s="7" t="str">
        <f>'申込書（個人種目）'!R27</f>
        <v/>
      </c>
      <c r="C21" s="7" t="str">
        <f>'申込書（個人種目）'!X27</f>
        <v xml:space="preserve"> </v>
      </c>
      <c r="D21" s="7" t="e">
        <f>'申込書（個人種目）'!#REF!</f>
        <v>#REF!</v>
      </c>
      <c r="E21" s="7" t="str">
        <f>'申込書（個人種目）'!Y27</f>
        <v/>
      </c>
      <c r="F21" s="7" t="str">
        <f>'申込書（個人種目）'!Z27</f>
        <v/>
      </c>
      <c r="G21" s="7" t="str">
        <f>'申込書（個人種目）'!AA27</f>
        <v/>
      </c>
      <c r="H21" s="7" t="str">
        <f>'申込書（個人種目）'!AB27</f>
        <v/>
      </c>
      <c r="I21" s="7" t="str">
        <f>'申込書（個人種目）'!AC27</f>
        <v/>
      </c>
      <c r="J21" s="7" t="str">
        <f>'申込書（個人種目）'!AD27</f>
        <v/>
      </c>
      <c r="K21" s="7" t="str">
        <f>IF(ISBLANK('申込書（個人種目）'!AE27),"",'申込書（個人種目）'!AE27)</f>
        <v/>
      </c>
    </row>
    <row r="22" spans="1:11" x14ac:dyDescent="0.15">
      <c r="A22" s="7">
        <v>21</v>
      </c>
      <c r="B22" s="7" t="str">
        <f>'申込書（個人種目）'!R28</f>
        <v/>
      </c>
      <c r="C22" s="7" t="str">
        <f>'申込書（個人種目）'!X28</f>
        <v xml:space="preserve"> </v>
      </c>
      <c r="D22" s="7" t="e">
        <f>'申込書（個人種目）'!#REF!</f>
        <v>#REF!</v>
      </c>
      <c r="E22" s="7" t="str">
        <f>'申込書（個人種目）'!Y28</f>
        <v/>
      </c>
      <c r="F22" s="7" t="str">
        <f>'申込書（個人種目）'!Z28</f>
        <v/>
      </c>
      <c r="G22" s="7" t="str">
        <f>'申込書（個人種目）'!AA28</f>
        <v/>
      </c>
      <c r="H22" s="7" t="str">
        <f>'申込書（個人種目）'!AB28</f>
        <v/>
      </c>
      <c r="I22" s="7" t="str">
        <f>'申込書（個人種目）'!AC28</f>
        <v/>
      </c>
      <c r="J22" s="7" t="str">
        <f>'申込書（個人種目）'!AD28</f>
        <v/>
      </c>
      <c r="K22" s="7" t="str">
        <f>IF(ISBLANK('申込書（個人種目）'!AE28),"",'申込書（個人種目）'!AE28)</f>
        <v/>
      </c>
    </row>
    <row r="23" spans="1:11" x14ac:dyDescent="0.15">
      <c r="A23" s="7">
        <v>22</v>
      </c>
      <c r="B23" s="7" t="str">
        <f>'申込書（個人種目）'!R29</f>
        <v/>
      </c>
      <c r="C23" s="7" t="str">
        <f>'申込書（個人種目）'!X29</f>
        <v xml:space="preserve"> </v>
      </c>
      <c r="D23" s="7" t="e">
        <f>'申込書（個人種目）'!#REF!</f>
        <v>#REF!</v>
      </c>
      <c r="E23" s="7" t="str">
        <f>'申込書（個人種目）'!Y29</f>
        <v/>
      </c>
      <c r="F23" s="7" t="str">
        <f>'申込書（個人種目）'!Z29</f>
        <v/>
      </c>
      <c r="G23" s="7" t="str">
        <f>'申込書（個人種目）'!AA29</f>
        <v/>
      </c>
      <c r="H23" s="7" t="str">
        <f>'申込書（個人種目）'!AB29</f>
        <v/>
      </c>
      <c r="I23" s="7" t="str">
        <f>'申込書（個人種目）'!AC29</f>
        <v/>
      </c>
      <c r="J23" s="7" t="str">
        <f>'申込書（個人種目）'!AD29</f>
        <v/>
      </c>
      <c r="K23" s="7" t="str">
        <f>IF(ISBLANK('申込書（個人種目）'!AE29),"",'申込書（個人種目）'!AE29)</f>
        <v/>
      </c>
    </row>
    <row r="24" spans="1:11" x14ac:dyDescent="0.15">
      <c r="A24" s="7">
        <v>23</v>
      </c>
      <c r="B24" s="7" t="str">
        <f>'申込書（個人種目）'!R30</f>
        <v/>
      </c>
      <c r="C24" s="7" t="str">
        <f>'申込書（個人種目）'!X30</f>
        <v xml:space="preserve"> </v>
      </c>
      <c r="D24" s="7" t="e">
        <f>'申込書（個人種目）'!#REF!</f>
        <v>#REF!</v>
      </c>
      <c r="E24" s="7" t="str">
        <f>'申込書（個人種目）'!Y30</f>
        <v/>
      </c>
      <c r="F24" s="7" t="str">
        <f>'申込書（個人種目）'!Z30</f>
        <v/>
      </c>
      <c r="G24" s="7" t="str">
        <f>'申込書（個人種目）'!AA30</f>
        <v/>
      </c>
      <c r="H24" s="7" t="str">
        <f>'申込書（個人種目）'!AB30</f>
        <v/>
      </c>
      <c r="I24" s="7" t="str">
        <f>'申込書（個人種目）'!AC30</f>
        <v/>
      </c>
      <c r="J24" s="7" t="str">
        <f>'申込書（個人種目）'!AD30</f>
        <v/>
      </c>
      <c r="K24" s="7" t="str">
        <f>IF(ISBLANK('申込書（個人種目）'!AE30),"",'申込書（個人種目）'!AE30)</f>
        <v/>
      </c>
    </row>
    <row r="25" spans="1:11" x14ac:dyDescent="0.15">
      <c r="A25" s="7">
        <v>24</v>
      </c>
      <c r="B25" s="7" t="str">
        <f>'申込書（個人種目）'!R31</f>
        <v/>
      </c>
      <c r="C25" s="7" t="str">
        <f>'申込書（個人種目）'!X31</f>
        <v xml:space="preserve"> </v>
      </c>
      <c r="D25" s="7" t="e">
        <f>'申込書（個人種目）'!#REF!</f>
        <v>#REF!</v>
      </c>
      <c r="E25" s="7" t="str">
        <f>'申込書（個人種目）'!Y31</f>
        <v/>
      </c>
      <c r="F25" s="7" t="str">
        <f>'申込書（個人種目）'!Z31</f>
        <v/>
      </c>
      <c r="G25" s="7" t="str">
        <f>'申込書（個人種目）'!AA31</f>
        <v/>
      </c>
      <c r="H25" s="7" t="str">
        <f>'申込書（個人種目）'!AB31</f>
        <v/>
      </c>
      <c r="I25" s="7" t="str">
        <f>'申込書（個人種目）'!AC31</f>
        <v/>
      </c>
      <c r="J25" s="7" t="str">
        <f>'申込書（個人種目）'!AD31</f>
        <v/>
      </c>
      <c r="K25" s="7" t="str">
        <f>IF(ISBLANK('申込書（個人種目）'!AE31),"",'申込書（個人種目）'!AE31)</f>
        <v/>
      </c>
    </row>
    <row r="26" spans="1:11" x14ac:dyDescent="0.15">
      <c r="A26" s="7">
        <v>25</v>
      </c>
      <c r="B26" s="7" t="str">
        <f>'申込書（個人種目）'!R32</f>
        <v/>
      </c>
      <c r="C26" s="7" t="str">
        <f>'申込書（個人種目）'!X32</f>
        <v xml:space="preserve"> </v>
      </c>
      <c r="D26" s="7" t="e">
        <f>'申込書（個人種目）'!#REF!</f>
        <v>#REF!</v>
      </c>
      <c r="E26" s="7" t="str">
        <f>'申込書（個人種目）'!Y32</f>
        <v/>
      </c>
      <c r="F26" s="7" t="str">
        <f>'申込書（個人種目）'!Z32</f>
        <v/>
      </c>
      <c r="G26" s="7" t="str">
        <f>'申込書（個人種目）'!AA32</f>
        <v/>
      </c>
      <c r="H26" s="7" t="str">
        <f>'申込書（個人種目）'!AB32</f>
        <v/>
      </c>
      <c r="I26" s="7" t="str">
        <f>'申込書（個人種目）'!AC32</f>
        <v/>
      </c>
      <c r="J26" s="7" t="str">
        <f>'申込書（個人種目）'!AD32</f>
        <v/>
      </c>
      <c r="K26" s="7" t="str">
        <f>IF(ISBLANK('申込書（個人種目）'!AE32),"",'申込書（個人種目）'!AE32)</f>
        <v/>
      </c>
    </row>
    <row r="27" spans="1:11" x14ac:dyDescent="0.15">
      <c r="A27" s="7">
        <v>26</v>
      </c>
      <c r="B27" s="7" t="str">
        <f>'申込書（個人種目）'!R48</f>
        <v/>
      </c>
      <c r="C27" s="7" t="str">
        <f>'申込書（個人種目）'!X48</f>
        <v xml:space="preserve"> </v>
      </c>
      <c r="D27" s="7" t="e">
        <f>'申込書（個人種目）'!#REF!</f>
        <v>#REF!</v>
      </c>
      <c r="E27" s="7" t="str">
        <f>'申込書（個人種目）'!Y48</f>
        <v/>
      </c>
      <c r="F27" s="7" t="str">
        <f>'申込書（個人種目）'!Z48</f>
        <v/>
      </c>
      <c r="G27" s="7" t="str">
        <f>'申込書（個人種目）'!AA48</f>
        <v/>
      </c>
      <c r="H27" s="7" t="str">
        <f>'申込書（個人種目）'!AB48</f>
        <v/>
      </c>
      <c r="I27" s="7" t="str">
        <f>'申込書（個人種目）'!AC48</f>
        <v/>
      </c>
      <c r="J27" s="7">
        <f>'申込書（個人種目）'!AD48</f>
        <v>1</v>
      </c>
      <c r="K27" s="7" t="str">
        <f>IF(ISBLANK('申込書（個人種目）'!AE33),"",'申込書（個人種目）'!AE33)</f>
        <v/>
      </c>
    </row>
    <row r="28" spans="1:11" x14ac:dyDescent="0.15">
      <c r="A28" s="7">
        <v>27</v>
      </c>
      <c r="B28" s="7" t="str">
        <f>'申込書（個人種目）'!R49</f>
        <v/>
      </c>
      <c r="C28" s="7" t="str">
        <f>'申込書（個人種目）'!X49</f>
        <v xml:space="preserve"> </v>
      </c>
      <c r="D28" s="7" t="e">
        <f>'申込書（個人種目）'!#REF!</f>
        <v>#REF!</v>
      </c>
      <c r="E28" s="7" t="str">
        <f>'申込書（個人種目）'!Y49</f>
        <v/>
      </c>
      <c r="F28" s="7" t="str">
        <f>'申込書（個人種目）'!Z49</f>
        <v/>
      </c>
      <c r="G28" s="7" t="str">
        <f>'申込書（個人種目）'!AA49</f>
        <v/>
      </c>
      <c r="H28" s="7" t="str">
        <f>'申込書（個人種目）'!AB49</f>
        <v/>
      </c>
      <c r="I28" s="7" t="str">
        <f>'申込書（個人種目）'!AC49</f>
        <v/>
      </c>
      <c r="J28" s="7" t="str">
        <f>'申込書（個人種目）'!AD49</f>
        <v/>
      </c>
      <c r="K28" s="7" t="str">
        <f>IF(ISBLANK('申込書（個人種目）'!AE34),"",'申込書（個人種目）'!AE34)</f>
        <v/>
      </c>
    </row>
    <row r="29" spans="1:11" x14ac:dyDescent="0.15">
      <c r="A29" s="7">
        <v>28</v>
      </c>
      <c r="B29" s="7" t="str">
        <f>'申込書（個人種目）'!R50</f>
        <v/>
      </c>
      <c r="C29" s="7" t="str">
        <f>'申込書（個人種目）'!X50</f>
        <v xml:space="preserve"> </v>
      </c>
      <c r="D29" s="7" t="e">
        <f>'申込書（個人種目）'!#REF!</f>
        <v>#REF!</v>
      </c>
      <c r="E29" s="7" t="str">
        <f>'申込書（個人種目）'!Y50</f>
        <v/>
      </c>
      <c r="F29" s="7" t="str">
        <f>'申込書（個人種目）'!Z50</f>
        <v/>
      </c>
      <c r="G29" s="7" t="str">
        <f>'申込書（個人種目）'!AA50</f>
        <v/>
      </c>
      <c r="H29" s="7" t="str">
        <f>'申込書（個人種目）'!AB50</f>
        <v/>
      </c>
      <c r="I29" s="7" t="str">
        <f>'申込書（個人種目）'!AC50</f>
        <v/>
      </c>
      <c r="J29" s="7" t="str">
        <f>'申込書（個人種目）'!AD50</f>
        <v/>
      </c>
      <c r="K29" s="7" t="str">
        <f>IF(ISBLANK('申込書（個人種目）'!AE35),"",'申込書（個人種目）'!AE35)</f>
        <v/>
      </c>
    </row>
    <row r="30" spans="1:11" x14ac:dyDescent="0.15">
      <c r="A30" s="7">
        <v>29</v>
      </c>
      <c r="B30" s="7" t="str">
        <f>'申込書（個人種目）'!R51</f>
        <v/>
      </c>
      <c r="C30" s="7" t="str">
        <f>'申込書（個人種目）'!X51</f>
        <v xml:space="preserve"> </v>
      </c>
      <c r="D30" s="7" t="e">
        <f>'申込書（個人種目）'!#REF!</f>
        <v>#REF!</v>
      </c>
      <c r="E30" s="7" t="str">
        <f>'申込書（個人種目）'!Y51</f>
        <v/>
      </c>
      <c r="F30" s="7" t="str">
        <f>'申込書（個人種目）'!Z51</f>
        <v/>
      </c>
      <c r="G30" s="7" t="str">
        <f>'申込書（個人種目）'!AA51</f>
        <v/>
      </c>
      <c r="H30" s="7" t="str">
        <f>'申込書（個人種目）'!AB51</f>
        <v/>
      </c>
      <c r="I30" s="7" t="str">
        <f>'申込書（個人種目）'!AC51</f>
        <v/>
      </c>
      <c r="J30" s="7" t="str">
        <f>'申込書（個人種目）'!AD51</f>
        <v/>
      </c>
      <c r="K30" s="7" t="str">
        <f>IF(ISBLANK('申込書（個人種目）'!AE36),"",'申込書（個人種目）'!AE36)</f>
        <v/>
      </c>
    </row>
    <row r="31" spans="1:11" x14ac:dyDescent="0.15">
      <c r="A31" s="7">
        <v>30</v>
      </c>
      <c r="B31" s="7" t="str">
        <f>'申込書（個人種目）'!R52</f>
        <v/>
      </c>
      <c r="C31" s="7" t="str">
        <f>'申込書（個人種目）'!X52</f>
        <v xml:space="preserve"> </v>
      </c>
      <c r="D31" s="7" t="e">
        <f>'申込書（個人種目）'!#REF!</f>
        <v>#REF!</v>
      </c>
      <c r="E31" s="7" t="str">
        <f>'申込書（個人種目）'!Y52</f>
        <v/>
      </c>
      <c r="F31" s="7" t="str">
        <f>'申込書（個人種目）'!Z52</f>
        <v/>
      </c>
      <c r="G31" s="7" t="str">
        <f>'申込書（個人種目）'!AA52</f>
        <v/>
      </c>
      <c r="H31" s="7" t="str">
        <f>'申込書（個人種目）'!AB52</f>
        <v/>
      </c>
      <c r="I31" s="7" t="str">
        <f>'申込書（個人種目）'!AC52</f>
        <v/>
      </c>
      <c r="J31" s="7" t="str">
        <f>'申込書（個人種目）'!AD52</f>
        <v/>
      </c>
      <c r="K31" s="7" t="str">
        <f>IF(ISBLANK('申込書（個人種目）'!AE37),"",'申込書（個人種目）'!AE37)</f>
        <v/>
      </c>
    </row>
    <row r="32" spans="1:11" x14ac:dyDescent="0.15">
      <c r="A32" s="7">
        <v>31</v>
      </c>
      <c r="B32" s="7" t="str">
        <f>'申込書（個人種目）'!R53</f>
        <v/>
      </c>
      <c r="C32" s="7" t="str">
        <f>'申込書（個人種目）'!X53</f>
        <v xml:space="preserve"> </v>
      </c>
      <c r="D32" s="7" t="e">
        <f>'申込書（個人種目）'!#REF!</f>
        <v>#REF!</v>
      </c>
      <c r="E32" s="7" t="str">
        <f>'申込書（個人種目）'!Y53</f>
        <v/>
      </c>
      <c r="F32" s="7" t="str">
        <f>'申込書（個人種目）'!Z53</f>
        <v/>
      </c>
      <c r="G32" s="7" t="str">
        <f>'申込書（個人種目）'!AA53</f>
        <v/>
      </c>
      <c r="H32" s="7" t="str">
        <f>'申込書（個人種目）'!AB53</f>
        <v/>
      </c>
      <c r="I32" s="7" t="str">
        <f>'申込書（個人種目）'!AC53</f>
        <v/>
      </c>
      <c r="J32" s="7" t="str">
        <f>'申込書（個人種目）'!AD53</f>
        <v/>
      </c>
      <c r="K32" s="7" t="str">
        <f>IF(ISBLANK('申込書（個人種目）'!AE38),"",'申込書（個人種目）'!AE38)</f>
        <v/>
      </c>
    </row>
    <row r="33" spans="1:11" x14ac:dyDescent="0.15">
      <c r="A33" s="7">
        <v>32</v>
      </c>
      <c r="B33" s="7" t="str">
        <f>'申込書（個人種目）'!R54</f>
        <v/>
      </c>
      <c r="C33" s="7" t="str">
        <f>'申込書（個人種目）'!X54</f>
        <v xml:space="preserve"> </v>
      </c>
      <c r="D33" s="7" t="e">
        <f>'申込書（個人種目）'!#REF!</f>
        <v>#REF!</v>
      </c>
      <c r="E33" s="7" t="str">
        <f>'申込書（個人種目）'!Y54</f>
        <v/>
      </c>
      <c r="F33" s="7" t="str">
        <f>'申込書（個人種目）'!Z54</f>
        <v/>
      </c>
      <c r="G33" s="7" t="str">
        <f>'申込書（個人種目）'!AA54</f>
        <v/>
      </c>
      <c r="H33" s="7" t="str">
        <f>'申込書（個人種目）'!AB54</f>
        <v/>
      </c>
      <c r="I33" s="7" t="str">
        <f>'申込書（個人種目）'!AC54</f>
        <v/>
      </c>
      <c r="J33" s="7" t="str">
        <f>'申込書（個人種目）'!AD54</f>
        <v/>
      </c>
      <c r="K33" s="7" t="str">
        <f>IF(ISBLANK('申込書（個人種目）'!AE39),"",'申込書（個人種目）'!AE39)</f>
        <v/>
      </c>
    </row>
    <row r="34" spans="1:11" x14ac:dyDescent="0.15">
      <c r="A34" s="7">
        <v>33</v>
      </c>
      <c r="B34" s="7" t="str">
        <f>'申込書（個人種目）'!R55</f>
        <v/>
      </c>
      <c r="C34" s="7" t="str">
        <f>'申込書（個人種目）'!X55</f>
        <v xml:space="preserve"> </v>
      </c>
      <c r="D34" s="7" t="e">
        <f>'申込書（個人種目）'!#REF!</f>
        <v>#REF!</v>
      </c>
      <c r="E34" s="7" t="str">
        <f>'申込書（個人種目）'!Y55</f>
        <v/>
      </c>
      <c r="F34" s="7" t="str">
        <f>'申込書（個人種目）'!Z55</f>
        <v/>
      </c>
      <c r="G34" s="7" t="str">
        <f>'申込書（個人種目）'!AA55</f>
        <v/>
      </c>
      <c r="H34" s="7" t="str">
        <f>'申込書（個人種目）'!AB55</f>
        <v/>
      </c>
      <c r="I34" s="7" t="str">
        <f>'申込書（個人種目）'!AC55</f>
        <v/>
      </c>
      <c r="J34" s="7" t="str">
        <f>'申込書（個人種目）'!AD55</f>
        <v/>
      </c>
      <c r="K34" s="7" t="str">
        <f>IF(ISBLANK('申込書（個人種目）'!AE40),"",'申込書（個人種目）'!AE40)</f>
        <v/>
      </c>
    </row>
    <row r="35" spans="1:11" x14ac:dyDescent="0.15">
      <c r="A35" s="7">
        <v>34</v>
      </c>
      <c r="B35" s="7" t="str">
        <f>'申込書（個人種目）'!R56</f>
        <v/>
      </c>
      <c r="C35" s="7" t="str">
        <f>'申込書（個人種目）'!X56</f>
        <v xml:space="preserve"> </v>
      </c>
      <c r="D35" s="7" t="e">
        <f>'申込書（個人種目）'!#REF!</f>
        <v>#REF!</v>
      </c>
      <c r="E35" s="7" t="str">
        <f>'申込書（個人種目）'!Y56</f>
        <v/>
      </c>
      <c r="F35" s="7" t="str">
        <f>'申込書（個人種目）'!Z56</f>
        <v/>
      </c>
      <c r="G35" s="7" t="str">
        <f>'申込書（個人種目）'!AA56</f>
        <v/>
      </c>
      <c r="H35" s="7" t="str">
        <f>'申込書（個人種目）'!AB56</f>
        <v/>
      </c>
      <c r="I35" s="7" t="str">
        <f>'申込書（個人種目）'!AC56</f>
        <v/>
      </c>
      <c r="J35" s="7" t="str">
        <f>'申込書（個人種目）'!AD56</f>
        <v/>
      </c>
      <c r="K35" s="7" t="str">
        <f>IF(ISBLANK('申込書（個人種目）'!AE41),"",'申込書（個人種目）'!AE41)</f>
        <v/>
      </c>
    </row>
    <row r="36" spans="1:11" x14ac:dyDescent="0.15">
      <c r="A36" s="7">
        <v>35</v>
      </c>
      <c r="B36" s="7" t="str">
        <f>'申込書（個人種目）'!R57</f>
        <v/>
      </c>
      <c r="C36" s="7" t="str">
        <f>'申込書（個人種目）'!X57</f>
        <v xml:space="preserve"> </v>
      </c>
      <c r="D36" s="7" t="e">
        <f>'申込書（個人種目）'!#REF!</f>
        <v>#REF!</v>
      </c>
      <c r="E36" s="7" t="str">
        <f>'申込書（個人種目）'!Y57</f>
        <v/>
      </c>
      <c r="F36" s="7" t="str">
        <f>'申込書（個人種目）'!Z57</f>
        <v/>
      </c>
      <c r="G36" s="7" t="str">
        <f>'申込書（個人種目）'!AA57</f>
        <v/>
      </c>
      <c r="H36" s="7" t="str">
        <f>'申込書（個人種目）'!AB57</f>
        <v/>
      </c>
      <c r="I36" s="7" t="str">
        <f>'申込書（個人種目）'!AC57</f>
        <v/>
      </c>
      <c r="J36" s="7" t="str">
        <f>'申込書（個人種目）'!AD57</f>
        <v/>
      </c>
      <c r="K36" s="7" t="str">
        <f>IF(ISBLANK('申込書（個人種目）'!AE42),"",'申込書（個人種目）'!AE42)</f>
        <v/>
      </c>
    </row>
    <row r="37" spans="1:11" x14ac:dyDescent="0.15">
      <c r="A37" s="7">
        <v>36</v>
      </c>
      <c r="B37" s="7" t="str">
        <f>'申込書（個人種目）'!R58</f>
        <v/>
      </c>
      <c r="C37" s="7" t="str">
        <f>'申込書（個人種目）'!X58</f>
        <v xml:space="preserve"> </v>
      </c>
      <c r="D37" s="7" t="e">
        <f>'申込書（個人種目）'!#REF!</f>
        <v>#REF!</v>
      </c>
      <c r="E37" s="7" t="str">
        <f>'申込書（個人種目）'!Y58</f>
        <v/>
      </c>
      <c r="F37" s="7" t="str">
        <f>'申込書（個人種目）'!Z58</f>
        <v/>
      </c>
      <c r="G37" s="7" t="str">
        <f>'申込書（個人種目）'!AA58</f>
        <v/>
      </c>
      <c r="H37" s="7" t="str">
        <f>'申込書（個人種目）'!AB58</f>
        <v/>
      </c>
      <c r="I37" s="7" t="str">
        <f>'申込書（個人種目）'!AC58</f>
        <v/>
      </c>
      <c r="J37" s="7" t="str">
        <f>'申込書（個人種目）'!AD58</f>
        <v/>
      </c>
      <c r="K37" s="7" t="str">
        <f>IF(ISBLANK('申込書（個人種目）'!AE43),"",'申込書（個人種目）'!AE43)</f>
        <v/>
      </c>
    </row>
    <row r="38" spans="1:11" x14ac:dyDescent="0.15">
      <c r="A38" s="7">
        <v>37</v>
      </c>
      <c r="B38" s="7" t="str">
        <f>'申込書（個人種目）'!R59</f>
        <v/>
      </c>
      <c r="C38" s="7" t="str">
        <f>'申込書（個人種目）'!X59</f>
        <v xml:space="preserve"> </v>
      </c>
      <c r="D38" s="7" t="e">
        <f>'申込書（個人種目）'!#REF!</f>
        <v>#REF!</v>
      </c>
      <c r="E38" s="7" t="str">
        <f>'申込書（個人種目）'!Y59</f>
        <v/>
      </c>
      <c r="F38" s="7" t="str">
        <f>'申込書（個人種目）'!Z59</f>
        <v/>
      </c>
      <c r="G38" s="7" t="str">
        <f>'申込書（個人種目）'!AA59</f>
        <v/>
      </c>
      <c r="H38" s="7" t="str">
        <f>'申込書（個人種目）'!AB59</f>
        <v/>
      </c>
      <c r="I38" s="7" t="str">
        <f>'申込書（個人種目）'!AC59</f>
        <v/>
      </c>
      <c r="J38" s="7" t="str">
        <f>'申込書（個人種目）'!AD59</f>
        <v/>
      </c>
      <c r="K38" s="7" t="str">
        <f>IF(ISBLANK('申込書（個人種目）'!AE44),"",'申込書（個人種目）'!AE44)</f>
        <v/>
      </c>
    </row>
    <row r="39" spans="1:11" x14ac:dyDescent="0.15">
      <c r="A39" s="7">
        <v>38</v>
      </c>
      <c r="B39" s="7" t="str">
        <f>'申込書（個人種目）'!R60</f>
        <v/>
      </c>
      <c r="C39" s="7" t="str">
        <f>'申込書（個人種目）'!X60</f>
        <v xml:space="preserve"> </v>
      </c>
      <c r="D39" s="7" t="e">
        <f>'申込書（個人種目）'!#REF!</f>
        <v>#REF!</v>
      </c>
      <c r="E39" s="7" t="str">
        <f>'申込書（個人種目）'!Y60</f>
        <v/>
      </c>
      <c r="F39" s="7" t="str">
        <f>'申込書（個人種目）'!Z60</f>
        <v/>
      </c>
      <c r="G39" s="7" t="str">
        <f>'申込書（個人種目）'!AA60</f>
        <v/>
      </c>
      <c r="H39" s="7" t="str">
        <f>'申込書（個人種目）'!AB60</f>
        <v/>
      </c>
      <c r="I39" s="7" t="str">
        <f>'申込書（個人種目）'!AC60</f>
        <v/>
      </c>
      <c r="J39" s="7" t="str">
        <f>'申込書（個人種目）'!AD60</f>
        <v/>
      </c>
      <c r="K39" s="7" t="str">
        <f>IF(ISBLANK('申込書（個人種目）'!AE45),"",'申込書（個人種目）'!AE45)</f>
        <v/>
      </c>
    </row>
    <row r="40" spans="1:11" x14ac:dyDescent="0.15">
      <c r="A40" s="7">
        <v>39</v>
      </c>
      <c r="B40" s="7" t="str">
        <f>'申込書（個人種目）'!R61</f>
        <v/>
      </c>
      <c r="C40" s="7" t="str">
        <f>'申込書（個人種目）'!X61</f>
        <v xml:space="preserve"> </v>
      </c>
      <c r="D40" s="7" t="e">
        <f>'申込書（個人種目）'!#REF!</f>
        <v>#REF!</v>
      </c>
      <c r="E40" s="7" t="str">
        <f>'申込書（個人種目）'!Y61</f>
        <v/>
      </c>
      <c r="F40" s="7" t="str">
        <f>'申込書（個人種目）'!Z61</f>
        <v/>
      </c>
      <c r="G40" s="7" t="str">
        <f>'申込書（個人種目）'!AA61</f>
        <v/>
      </c>
      <c r="H40" s="7" t="str">
        <f>'申込書（個人種目）'!AB61</f>
        <v/>
      </c>
      <c r="I40" s="7" t="str">
        <f>'申込書（個人種目）'!AC61</f>
        <v/>
      </c>
      <c r="J40" s="7" t="str">
        <f>'申込書（個人種目）'!AD61</f>
        <v/>
      </c>
      <c r="K40" s="7" t="str">
        <f>IF(ISBLANK('申込書（個人種目）'!AE46),"",'申込書（個人種目）'!AE46)</f>
        <v/>
      </c>
    </row>
    <row r="41" spans="1:11" x14ac:dyDescent="0.15">
      <c r="A41" s="7">
        <v>40</v>
      </c>
      <c r="B41" s="7" t="str">
        <f>'申込書（個人種目）'!R62</f>
        <v/>
      </c>
      <c r="C41" s="7" t="str">
        <f>'申込書（個人種目）'!X62</f>
        <v xml:space="preserve"> </v>
      </c>
      <c r="D41" s="7" t="e">
        <f>'申込書（個人種目）'!#REF!</f>
        <v>#REF!</v>
      </c>
      <c r="E41" s="7" t="str">
        <f>'申込書（個人種目）'!Y62</f>
        <v/>
      </c>
      <c r="F41" s="7" t="str">
        <f>'申込書（個人種目）'!Z62</f>
        <v/>
      </c>
      <c r="G41" s="7" t="str">
        <f>'申込書（個人種目）'!AA62</f>
        <v/>
      </c>
      <c r="H41" s="7" t="str">
        <f>'申込書（個人種目）'!AB62</f>
        <v/>
      </c>
      <c r="I41" s="7" t="str">
        <f>'申込書（個人種目）'!AC62</f>
        <v/>
      </c>
      <c r="J41" s="7" t="str">
        <f>'申込書（個人種目）'!AD62</f>
        <v/>
      </c>
      <c r="K41" s="7" t="str">
        <f>IF(ISBLANK('申込書（個人種目）'!AE47),"",'申込書（個人種目）'!AE47)</f>
        <v/>
      </c>
    </row>
    <row r="42" spans="1:11" x14ac:dyDescent="0.15">
      <c r="A42" s="7">
        <v>41</v>
      </c>
      <c r="B42" s="7" t="str">
        <f>'申込書（個人種目）'!R63</f>
        <v/>
      </c>
      <c r="C42" s="7" t="str">
        <f>'申込書（個人種目）'!X63</f>
        <v xml:space="preserve"> </v>
      </c>
      <c r="D42" s="7" t="e">
        <f>'申込書（個人種目）'!#REF!</f>
        <v>#REF!</v>
      </c>
      <c r="E42" s="7" t="str">
        <f>'申込書（個人種目）'!Y63</f>
        <v/>
      </c>
      <c r="F42" s="7" t="str">
        <f>'申込書（個人種目）'!Z63</f>
        <v/>
      </c>
      <c r="G42" s="7" t="str">
        <f>'申込書（個人種目）'!AA63</f>
        <v/>
      </c>
      <c r="H42" s="7" t="str">
        <f>'申込書（個人種目）'!AB63</f>
        <v/>
      </c>
      <c r="I42" s="7" t="str">
        <f>'申込書（個人種目）'!AC63</f>
        <v/>
      </c>
      <c r="J42" s="7" t="str">
        <f>'申込書（個人種目）'!AD63</f>
        <v/>
      </c>
      <c r="K42" s="7" t="str">
        <f>IF(ISBLANK('申込書（個人種目）'!AE48),"",'申込書（個人種目）'!AE48)</f>
        <v/>
      </c>
    </row>
    <row r="43" spans="1:11" x14ac:dyDescent="0.15">
      <c r="A43" s="7">
        <v>42</v>
      </c>
      <c r="B43" s="7" t="str">
        <f>'申込書（個人種目）'!R64</f>
        <v/>
      </c>
      <c r="C43" s="7" t="str">
        <f>'申込書（個人種目）'!X64</f>
        <v xml:space="preserve"> </v>
      </c>
      <c r="D43" s="7" t="e">
        <f>'申込書（個人種目）'!#REF!</f>
        <v>#REF!</v>
      </c>
      <c r="E43" s="7" t="str">
        <f>'申込書（個人種目）'!Y64</f>
        <v/>
      </c>
      <c r="F43" s="7" t="str">
        <f>'申込書（個人種目）'!Z64</f>
        <v/>
      </c>
      <c r="G43" s="7" t="str">
        <f>'申込書（個人種目）'!AA64</f>
        <v/>
      </c>
      <c r="H43" s="7" t="str">
        <f>'申込書（個人種目）'!AB64</f>
        <v/>
      </c>
      <c r="I43" s="7" t="str">
        <f>'申込書（個人種目）'!AC64</f>
        <v/>
      </c>
      <c r="J43" s="7" t="str">
        <f>'申込書（個人種目）'!AD64</f>
        <v/>
      </c>
      <c r="K43" s="7" t="str">
        <f>IF(ISBLANK('申込書（個人種目）'!AE49),"",'申込書（個人種目）'!AE49)</f>
        <v/>
      </c>
    </row>
    <row r="44" spans="1:11" x14ac:dyDescent="0.15">
      <c r="A44" s="7">
        <v>43</v>
      </c>
      <c r="B44" s="7" t="str">
        <f>'申込書（個人種目）'!R65</f>
        <v/>
      </c>
      <c r="C44" s="7" t="str">
        <f>'申込書（個人種目）'!X65</f>
        <v xml:space="preserve"> </v>
      </c>
      <c r="D44" s="7" t="e">
        <f>'申込書（個人種目）'!#REF!</f>
        <v>#REF!</v>
      </c>
      <c r="E44" s="7" t="str">
        <f>'申込書（個人種目）'!Y65</f>
        <v/>
      </c>
      <c r="F44" s="7" t="str">
        <f>'申込書（個人種目）'!Z65</f>
        <v/>
      </c>
      <c r="G44" s="7" t="str">
        <f>'申込書（個人種目）'!AA65</f>
        <v/>
      </c>
      <c r="H44" s="7" t="str">
        <f>'申込書（個人種目）'!AB65</f>
        <v/>
      </c>
      <c r="I44" s="7" t="str">
        <f>'申込書（個人種目）'!AC65</f>
        <v/>
      </c>
      <c r="J44" s="7" t="str">
        <f>'申込書（個人種目）'!AD65</f>
        <v/>
      </c>
      <c r="K44" s="7" t="str">
        <f>IF(ISBLANK('申込書（個人種目）'!AE50),"",'申込書（個人種目）'!AE50)</f>
        <v/>
      </c>
    </row>
    <row r="45" spans="1:11" x14ac:dyDescent="0.15">
      <c r="A45" s="7">
        <v>44</v>
      </c>
      <c r="B45" s="7" t="str">
        <f>'申込書（個人種目）'!R66</f>
        <v/>
      </c>
      <c r="C45" s="7" t="str">
        <f>'申込書（個人種目）'!X66</f>
        <v xml:space="preserve"> </v>
      </c>
      <c r="D45" s="7" t="e">
        <f>'申込書（個人種目）'!#REF!</f>
        <v>#REF!</v>
      </c>
      <c r="E45" s="7" t="str">
        <f>'申込書（個人種目）'!Y66</f>
        <v/>
      </c>
      <c r="F45" s="7" t="str">
        <f>'申込書（個人種目）'!Z66</f>
        <v/>
      </c>
      <c r="G45" s="7" t="str">
        <f>'申込書（個人種目）'!AA66</f>
        <v/>
      </c>
      <c r="H45" s="7" t="str">
        <f>'申込書（個人種目）'!AB66</f>
        <v/>
      </c>
      <c r="I45" s="7" t="str">
        <f>'申込書（個人種目）'!AC66</f>
        <v/>
      </c>
      <c r="J45" s="7" t="str">
        <f>'申込書（個人種目）'!AD66</f>
        <v/>
      </c>
      <c r="K45" s="7" t="str">
        <f>IF(ISBLANK('申込書（個人種目）'!AE51),"",'申込書（個人種目）'!AE51)</f>
        <v/>
      </c>
    </row>
    <row r="46" spans="1:11" x14ac:dyDescent="0.15">
      <c r="A46" s="7">
        <v>45</v>
      </c>
      <c r="B46" s="7" t="str">
        <f>'申込書（個人種目）'!R67</f>
        <v/>
      </c>
      <c r="C46" s="7" t="str">
        <f>'申込書（個人種目）'!X67</f>
        <v xml:space="preserve"> </v>
      </c>
      <c r="D46" s="7" t="e">
        <f>'申込書（個人種目）'!#REF!</f>
        <v>#REF!</v>
      </c>
      <c r="E46" s="7" t="str">
        <f>'申込書（個人種目）'!Y67</f>
        <v/>
      </c>
      <c r="F46" s="7" t="str">
        <f>'申込書（個人種目）'!Z67</f>
        <v/>
      </c>
      <c r="G46" s="7" t="str">
        <f>'申込書（個人種目）'!AA67</f>
        <v/>
      </c>
      <c r="H46" s="7" t="str">
        <f>'申込書（個人種目）'!AB67</f>
        <v/>
      </c>
      <c r="I46" s="7" t="str">
        <f>'申込書（個人種目）'!AC67</f>
        <v/>
      </c>
      <c r="J46" s="7" t="str">
        <f>'申込書（個人種目）'!AD67</f>
        <v/>
      </c>
      <c r="K46" s="7" t="str">
        <f>IF(ISBLANK('申込書（個人種目）'!AE52),"",'申込書（個人種目）'!AE52)</f>
        <v/>
      </c>
    </row>
    <row r="47" spans="1:11" x14ac:dyDescent="0.15">
      <c r="A47" s="7">
        <v>46</v>
      </c>
      <c r="B47" s="7" t="str">
        <f>'申込書（個人種目）'!R68</f>
        <v/>
      </c>
      <c r="C47" s="7" t="str">
        <f>'申込書（個人種目）'!X68</f>
        <v xml:space="preserve"> </v>
      </c>
      <c r="D47" s="7" t="e">
        <f>'申込書（個人種目）'!#REF!</f>
        <v>#REF!</v>
      </c>
      <c r="E47" s="7" t="str">
        <f>'申込書（個人種目）'!Y68</f>
        <v/>
      </c>
      <c r="F47" s="7" t="str">
        <f>'申込書（個人種目）'!Z68</f>
        <v/>
      </c>
      <c r="G47" s="7" t="str">
        <f>'申込書（個人種目）'!AA68</f>
        <v/>
      </c>
      <c r="H47" s="7" t="str">
        <f>'申込書（個人種目）'!AB68</f>
        <v/>
      </c>
      <c r="I47" s="7" t="str">
        <f>'申込書（個人種目）'!AC68</f>
        <v/>
      </c>
      <c r="J47" s="7" t="str">
        <f>'申込書（個人種目）'!AD68</f>
        <v/>
      </c>
      <c r="K47" s="7" t="str">
        <f>IF(ISBLANK('申込書（個人種目）'!AE53),"",'申込書（個人種目）'!AE53)</f>
        <v/>
      </c>
    </row>
    <row r="48" spans="1:11" x14ac:dyDescent="0.15">
      <c r="A48" s="7">
        <v>47</v>
      </c>
      <c r="B48" s="7" t="str">
        <f>'申込書（個人種目）'!R69</f>
        <v/>
      </c>
      <c r="C48" s="7" t="str">
        <f>'申込書（個人種目）'!X69</f>
        <v xml:space="preserve"> </v>
      </c>
      <c r="D48" s="7" t="e">
        <f>'申込書（個人種目）'!#REF!</f>
        <v>#REF!</v>
      </c>
      <c r="E48" s="7" t="str">
        <f>'申込書（個人種目）'!Y69</f>
        <v/>
      </c>
      <c r="F48" s="7" t="str">
        <f>'申込書（個人種目）'!Z69</f>
        <v/>
      </c>
      <c r="G48" s="7" t="str">
        <f>'申込書（個人種目）'!AA69</f>
        <v/>
      </c>
      <c r="H48" s="7" t="str">
        <f>'申込書（個人種目）'!AB69</f>
        <v/>
      </c>
      <c r="I48" s="7" t="str">
        <f>'申込書（個人種目）'!AC69</f>
        <v/>
      </c>
      <c r="J48" s="7" t="str">
        <f>'申込書（個人種目）'!AD69</f>
        <v/>
      </c>
      <c r="K48" s="7" t="str">
        <f>IF(ISBLANK('申込書（個人種目）'!AE54),"",'申込書（個人種目）'!AE54)</f>
        <v/>
      </c>
    </row>
    <row r="49" spans="1:11" x14ac:dyDescent="0.15">
      <c r="A49" s="7">
        <v>48</v>
      </c>
      <c r="B49" s="7" t="str">
        <f>'申込書（個人種目）'!R70</f>
        <v/>
      </c>
      <c r="C49" s="7" t="str">
        <f>'申込書（個人種目）'!X70</f>
        <v xml:space="preserve"> </v>
      </c>
      <c r="D49" s="7" t="e">
        <f>'申込書（個人種目）'!#REF!</f>
        <v>#REF!</v>
      </c>
      <c r="E49" s="7" t="str">
        <f>'申込書（個人種目）'!Y70</f>
        <v/>
      </c>
      <c r="F49" s="7" t="str">
        <f>'申込書（個人種目）'!Z70</f>
        <v/>
      </c>
      <c r="G49" s="7" t="str">
        <f>'申込書（個人種目）'!AA70</f>
        <v/>
      </c>
      <c r="H49" s="7" t="str">
        <f>'申込書（個人種目）'!AB70</f>
        <v/>
      </c>
      <c r="I49" s="7" t="str">
        <f>'申込書（個人種目）'!AC70</f>
        <v/>
      </c>
      <c r="J49" s="7" t="str">
        <f>'申込書（個人種目）'!AD70</f>
        <v/>
      </c>
      <c r="K49" s="7" t="str">
        <f>IF(ISBLANK('申込書（個人種目）'!AE55),"",'申込書（個人種目）'!AE55)</f>
        <v/>
      </c>
    </row>
    <row r="50" spans="1:11" x14ac:dyDescent="0.15">
      <c r="A50" s="7">
        <v>49</v>
      </c>
      <c r="B50" s="7" t="str">
        <f>'申込書（個人種目）'!R71</f>
        <v/>
      </c>
      <c r="C50" s="7" t="str">
        <f>'申込書（個人種目）'!X71</f>
        <v xml:space="preserve"> </v>
      </c>
      <c r="D50" s="7" t="e">
        <f>'申込書（個人種目）'!#REF!</f>
        <v>#REF!</v>
      </c>
      <c r="E50" s="7" t="str">
        <f>'申込書（個人種目）'!Y71</f>
        <v/>
      </c>
      <c r="F50" s="7" t="str">
        <f>'申込書（個人種目）'!Z71</f>
        <v/>
      </c>
      <c r="G50" s="7" t="str">
        <f>'申込書（個人種目）'!AA71</f>
        <v/>
      </c>
      <c r="H50" s="7" t="str">
        <f>'申込書（個人種目）'!AB71</f>
        <v/>
      </c>
      <c r="I50" s="7" t="str">
        <f>'申込書（個人種目）'!AC71</f>
        <v/>
      </c>
      <c r="J50" s="7" t="str">
        <f>'申込書（個人種目）'!AD71</f>
        <v/>
      </c>
      <c r="K50" s="7" t="str">
        <f>IF(ISBLANK('申込書（個人種目）'!AE56),"",'申込書（個人種目）'!AE56)</f>
        <v/>
      </c>
    </row>
    <row r="51" spans="1:11" x14ac:dyDescent="0.15">
      <c r="A51" s="7">
        <v>50</v>
      </c>
      <c r="B51" s="7" t="str">
        <f>'申込書（個人種目）'!R72</f>
        <v/>
      </c>
      <c r="C51" s="7" t="str">
        <f>'申込書（個人種目）'!X72</f>
        <v xml:space="preserve"> </v>
      </c>
      <c r="D51" s="7" t="e">
        <f>'申込書（個人種目）'!#REF!</f>
        <v>#REF!</v>
      </c>
      <c r="E51" s="7" t="str">
        <f>'申込書（個人種目）'!Y72</f>
        <v/>
      </c>
      <c r="F51" s="7" t="str">
        <f>'申込書（個人種目）'!Z72</f>
        <v/>
      </c>
      <c r="G51" s="7" t="str">
        <f>'申込書（個人種目）'!AA72</f>
        <v/>
      </c>
      <c r="H51" s="7" t="str">
        <f>'申込書（個人種目）'!AB72</f>
        <v/>
      </c>
      <c r="I51" s="7" t="str">
        <f>'申込書（個人種目）'!AC72</f>
        <v/>
      </c>
      <c r="J51" s="7" t="str">
        <f>'申込書（個人種目）'!AD72</f>
        <v/>
      </c>
      <c r="K51" s="7" t="str">
        <f>IF(ISBLANK('申込書（個人種目）'!AE57),"",'申込書（個人種目）'!AE57)</f>
        <v/>
      </c>
    </row>
    <row r="52" spans="1:11" x14ac:dyDescent="0.15">
      <c r="A52" s="7">
        <v>51</v>
      </c>
      <c r="B52" s="7" t="str">
        <f>'申込書（個人種目）'!R88</f>
        <v/>
      </c>
      <c r="C52" s="7" t="str">
        <f>'申込書（個人種目）'!X88</f>
        <v xml:space="preserve"> </v>
      </c>
      <c r="D52" s="7" t="e">
        <f>'申込書（個人種目）'!#REF!</f>
        <v>#REF!</v>
      </c>
      <c r="E52" s="7" t="str">
        <f>'申込書（個人種目）'!Y88</f>
        <v/>
      </c>
      <c r="F52" s="7" t="str">
        <f>'申込書（個人種目）'!Z88</f>
        <v/>
      </c>
      <c r="G52" s="7" t="str">
        <f>'申込書（個人種目）'!AA88</f>
        <v/>
      </c>
      <c r="H52" s="7" t="str">
        <f>'申込書（個人種目）'!AB88</f>
        <v/>
      </c>
      <c r="I52" s="7" t="str">
        <f>'申込書（個人種目）'!AC88</f>
        <v/>
      </c>
      <c r="J52" s="7" t="str">
        <f>'申込書（個人種目）'!AD88</f>
        <v/>
      </c>
      <c r="K52" s="7" t="str">
        <f>IF(ISBLANK('申込書（個人種目）'!AE58),"",'申込書（個人種目）'!AE58)</f>
        <v/>
      </c>
    </row>
    <row r="53" spans="1:11" x14ac:dyDescent="0.15">
      <c r="A53" s="7">
        <v>52</v>
      </c>
      <c r="B53" s="7" t="str">
        <f>'申込書（個人種目）'!R89</f>
        <v/>
      </c>
      <c r="C53" s="7" t="str">
        <f>'申込書（個人種目）'!X89</f>
        <v xml:space="preserve"> </v>
      </c>
      <c r="D53" s="7" t="e">
        <f>'申込書（個人種目）'!#REF!</f>
        <v>#REF!</v>
      </c>
      <c r="E53" s="7" t="str">
        <f>'申込書（個人種目）'!Y89</f>
        <v/>
      </c>
      <c r="F53" s="7" t="str">
        <f>'申込書（個人種目）'!Z89</f>
        <v/>
      </c>
      <c r="G53" s="7" t="str">
        <f>'申込書（個人種目）'!AA89</f>
        <v/>
      </c>
      <c r="H53" s="7" t="str">
        <f>'申込書（個人種目）'!AB89</f>
        <v/>
      </c>
      <c r="I53" s="7" t="str">
        <f>'申込書（個人種目）'!AC89</f>
        <v/>
      </c>
      <c r="J53" s="7" t="str">
        <f>'申込書（個人種目）'!AD89</f>
        <v/>
      </c>
      <c r="K53" s="7" t="str">
        <f>IF(ISBLANK('申込書（個人種目）'!AE59),"",'申込書（個人種目）'!AE59)</f>
        <v/>
      </c>
    </row>
    <row r="54" spans="1:11" x14ac:dyDescent="0.15">
      <c r="A54" s="7">
        <v>53</v>
      </c>
      <c r="B54" s="7" t="str">
        <f>'申込書（個人種目）'!R90</f>
        <v/>
      </c>
      <c r="C54" s="7" t="str">
        <f>'申込書（個人種目）'!X90</f>
        <v xml:space="preserve"> </v>
      </c>
      <c r="D54" s="7" t="e">
        <f>'申込書（個人種目）'!#REF!</f>
        <v>#REF!</v>
      </c>
      <c r="E54" s="7" t="str">
        <f>'申込書（個人種目）'!Y90</f>
        <v/>
      </c>
      <c r="F54" s="7" t="str">
        <f>'申込書（個人種目）'!Z90</f>
        <v/>
      </c>
      <c r="G54" s="7" t="str">
        <f>'申込書（個人種目）'!AA90</f>
        <v/>
      </c>
      <c r="H54" s="7" t="str">
        <f>'申込書（個人種目）'!AB90</f>
        <v/>
      </c>
      <c r="I54" s="7" t="str">
        <f>'申込書（個人種目）'!AC90</f>
        <v/>
      </c>
      <c r="J54" s="7" t="str">
        <f>'申込書（個人種目）'!AD90</f>
        <v/>
      </c>
      <c r="K54" s="7" t="str">
        <f>IF(ISBLANK('申込書（個人種目）'!AE60),"",'申込書（個人種目）'!AE60)</f>
        <v/>
      </c>
    </row>
    <row r="55" spans="1:11" x14ac:dyDescent="0.15">
      <c r="A55" s="7">
        <v>54</v>
      </c>
      <c r="B55" s="7" t="str">
        <f>'申込書（個人種目）'!R91</f>
        <v/>
      </c>
      <c r="C55" s="7" t="str">
        <f>'申込書（個人種目）'!X91</f>
        <v xml:space="preserve"> </v>
      </c>
      <c r="D55" s="7" t="e">
        <f>'申込書（個人種目）'!#REF!</f>
        <v>#REF!</v>
      </c>
      <c r="E55" s="7" t="str">
        <f>'申込書（個人種目）'!Y91</f>
        <v/>
      </c>
      <c r="F55" s="7" t="str">
        <f>'申込書（個人種目）'!Z91</f>
        <v/>
      </c>
      <c r="G55" s="7" t="str">
        <f>'申込書（個人種目）'!AA91</f>
        <v/>
      </c>
      <c r="H55" s="7" t="str">
        <f>'申込書（個人種目）'!AB91</f>
        <v/>
      </c>
      <c r="I55" s="7" t="str">
        <f>'申込書（個人種目）'!AC91</f>
        <v/>
      </c>
      <c r="J55" s="7" t="str">
        <f>'申込書（個人種目）'!AD91</f>
        <v/>
      </c>
      <c r="K55" s="7" t="str">
        <f>IF(ISBLANK('申込書（個人種目）'!AE61),"",'申込書（個人種目）'!AE61)</f>
        <v/>
      </c>
    </row>
    <row r="56" spans="1:11" x14ac:dyDescent="0.15">
      <c r="A56" s="7">
        <v>55</v>
      </c>
      <c r="B56" s="7" t="str">
        <f>'申込書（個人種目）'!R92</f>
        <v/>
      </c>
      <c r="C56" s="7" t="str">
        <f>'申込書（個人種目）'!X92</f>
        <v xml:space="preserve"> </v>
      </c>
      <c r="D56" s="7" t="e">
        <f>'申込書（個人種目）'!#REF!</f>
        <v>#REF!</v>
      </c>
      <c r="E56" s="7" t="str">
        <f>'申込書（個人種目）'!Y92</f>
        <v/>
      </c>
      <c r="F56" s="7" t="str">
        <f>'申込書（個人種目）'!Z92</f>
        <v/>
      </c>
      <c r="G56" s="7" t="str">
        <f>'申込書（個人種目）'!AA92</f>
        <v/>
      </c>
      <c r="H56" s="7" t="str">
        <f>'申込書（個人種目）'!AB92</f>
        <v/>
      </c>
      <c r="I56" s="7" t="str">
        <f>'申込書（個人種目）'!AC92</f>
        <v/>
      </c>
      <c r="J56" s="7" t="str">
        <f>'申込書（個人種目）'!AD92</f>
        <v/>
      </c>
      <c r="K56" s="7" t="str">
        <f>IF(ISBLANK('申込書（個人種目）'!AE62),"",'申込書（個人種目）'!AE62)</f>
        <v/>
      </c>
    </row>
    <row r="57" spans="1:11" x14ac:dyDescent="0.15">
      <c r="A57" s="7">
        <v>56</v>
      </c>
      <c r="B57" s="7" t="str">
        <f>'申込書（個人種目）'!R93</f>
        <v/>
      </c>
      <c r="C57" s="7" t="str">
        <f>'申込書（個人種目）'!X93</f>
        <v xml:space="preserve"> </v>
      </c>
      <c r="D57" s="7" t="e">
        <f>'申込書（個人種目）'!#REF!</f>
        <v>#REF!</v>
      </c>
      <c r="E57" s="7" t="str">
        <f>'申込書（個人種目）'!Y93</f>
        <v/>
      </c>
      <c r="F57" s="7" t="str">
        <f>'申込書（個人種目）'!Z93</f>
        <v/>
      </c>
      <c r="G57" s="7" t="str">
        <f>'申込書（個人種目）'!AA93</f>
        <v/>
      </c>
      <c r="H57" s="7" t="str">
        <f>'申込書（個人種目）'!AB93</f>
        <v/>
      </c>
      <c r="I57" s="7" t="str">
        <f>'申込書（個人種目）'!AC93</f>
        <v/>
      </c>
      <c r="J57" s="7" t="str">
        <f>'申込書（個人種目）'!AD93</f>
        <v/>
      </c>
      <c r="K57" s="7" t="str">
        <f>IF(ISBLANK('申込書（個人種目）'!AE63),"",'申込書（個人種目）'!AE63)</f>
        <v/>
      </c>
    </row>
    <row r="58" spans="1:11" x14ac:dyDescent="0.15">
      <c r="A58" s="7">
        <v>57</v>
      </c>
      <c r="B58" s="7" t="str">
        <f>'申込書（個人種目）'!R94</f>
        <v/>
      </c>
      <c r="C58" s="7" t="str">
        <f>'申込書（個人種目）'!X94</f>
        <v xml:space="preserve"> </v>
      </c>
      <c r="D58" s="7" t="e">
        <f>'申込書（個人種目）'!#REF!</f>
        <v>#REF!</v>
      </c>
      <c r="E58" s="7" t="str">
        <f>'申込書（個人種目）'!Y94</f>
        <v/>
      </c>
      <c r="F58" s="7" t="str">
        <f>'申込書（個人種目）'!Z94</f>
        <v/>
      </c>
      <c r="G58" s="7" t="str">
        <f>'申込書（個人種目）'!AA94</f>
        <v/>
      </c>
      <c r="H58" s="7" t="str">
        <f>'申込書（個人種目）'!AB94</f>
        <v/>
      </c>
      <c r="I58" s="7" t="str">
        <f>'申込書（個人種目）'!AC94</f>
        <v/>
      </c>
      <c r="J58" s="7" t="str">
        <f>'申込書（個人種目）'!AD94</f>
        <v/>
      </c>
      <c r="K58" s="7" t="str">
        <f>IF(ISBLANK('申込書（個人種目）'!AE64),"",'申込書（個人種目）'!AE64)</f>
        <v/>
      </c>
    </row>
    <row r="59" spans="1:11" x14ac:dyDescent="0.15">
      <c r="A59" s="7">
        <v>58</v>
      </c>
      <c r="B59" s="7" t="str">
        <f>'申込書（個人種目）'!R95</f>
        <v/>
      </c>
      <c r="C59" s="7" t="str">
        <f>'申込書（個人種目）'!X95</f>
        <v xml:space="preserve"> </v>
      </c>
      <c r="D59" s="7" t="e">
        <f>'申込書（個人種目）'!#REF!</f>
        <v>#REF!</v>
      </c>
      <c r="E59" s="7" t="str">
        <f>'申込書（個人種目）'!Y95</f>
        <v/>
      </c>
      <c r="F59" s="7" t="str">
        <f>'申込書（個人種目）'!Z95</f>
        <v/>
      </c>
      <c r="G59" s="7" t="str">
        <f>'申込書（個人種目）'!AA95</f>
        <v/>
      </c>
      <c r="H59" s="7" t="str">
        <f>'申込書（個人種目）'!AB95</f>
        <v/>
      </c>
      <c r="I59" s="7" t="str">
        <f>'申込書（個人種目）'!AC95</f>
        <v/>
      </c>
      <c r="J59" s="7" t="str">
        <f>'申込書（個人種目）'!AD95</f>
        <v/>
      </c>
      <c r="K59" s="7" t="str">
        <f>IF(ISBLANK('申込書（個人種目）'!AE65),"",'申込書（個人種目）'!AE65)</f>
        <v/>
      </c>
    </row>
    <row r="60" spans="1:11" x14ac:dyDescent="0.15">
      <c r="A60" s="7">
        <v>59</v>
      </c>
      <c r="B60" s="7" t="str">
        <f>'申込書（個人種目）'!R96</f>
        <v/>
      </c>
      <c r="C60" s="7" t="str">
        <f>'申込書（個人種目）'!X96</f>
        <v xml:space="preserve"> </v>
      </c>
      <c r="D60" s="7" t="e">
        <f>'申込書（個人種目）'!#REF!</f>
        <v>#REF!</v>
      </c>
      <c r="E60" s="7" t="str">
        <f>'申込書（個人種目）'!Y96</f>
        <v/>
      </c>
      <c r="F60" s="7" t="str">
        <f>'申込書（個人種目）'!Z96</f>
        <v/>
      </c>
      <c r="G60" s="7" t="str">
        <f>'申込書（個人種目）'!AA96</f>
        <v/>
      </c>
      <c r="H60" s="7" t="str">
        <f>'申込書（個人種目）'!AB96</f>
        <v/>
      </c>
      <c r="I60" s="7" t="str">
        <f>'申込書（個人種目）'!AC96</f>
        <v/>
      </c>
      <c r="J60" s="7" t="str">
        <f>'申込書（個人種目）'!AD96</f>
        <v/>
      </c>
      <c r="K60" s="7" t="str">
        <f>IF(ISBLANK('申込書（個人種目）'!AE66),"",'申込書（個人種目）'!AE66)</f>
        <v/>
      </c>
    </row>
    <row r="61" spans="1:11" x14ac:dyDescent="0.15">
      <c r="A61" s="7">
        <v>60</v>
      </c>
      <c r="B61" s="7" t="str">
        <f>'申込書（個人種目）'!R97</f>
        <v/>
      </c>
      <c r="C61" s="7" t="str">
        <f>'申込書（個人種目）'!X97</f>
        <v xml:space="preserve"> </v>
      </c>
      <c r="D61" s="7" t="e">
        <f>'申込書（個人種目）'!#REF!</f>
        <v>#REF!</v>
      </c>
      <c r="E61" s="7" t="str">
        <f>'申込書（個人種目）'!Y97</f>
        <v/>
      </c>
      <c r="F61" s="7" t="str">
        <f>'申込書（個人種目）'!Z97</f>
        <v/>
      </c>
      <c r="G61" s="7" t="str">
        <f>'申込書（個人種目）'!AA97</f>
        <v/>
      </c>
      <c r="H61" s="7" t="str">
        <f>'申込書（個人種目）'!AB97</f>
        <v/>
      </c>
      <c r="I61" s="7" t="str">
        <f>'申込書（個人種目）'!AC97</f>
        <v/>
      </c>
      <c r="J61" s="7" t="str">
        <f>'申込書（個人種目）'!AD97</f>
        <v/>
      </c>
      <c r="K61" s="7" t="str">
        <f>IF(ISBLANK('申込書（個人種目）'!AE67),"",'申込書（個人種目）'!AE67)</f>
        <v/>
      </c>
    </row>
    <row r="62" spans="1:11" x14ac:dyDescent="0.15">
      <c r="A62" s="7">
        <v>61</v>
      </c>
      <c r="B62" s="7" t="str">
        <f>'申込書（個人種目）'!R98</f>
        <v/>
      </c>
      <c r="C62" s="7" t="str">
        <f>'申込書（個人種目）'!X98</f>
        <v xml:space="preserve"> </v>
      </c>
      <c r="D62" s="7" t="e">
        <f>'申込書（個人種目）'!#REF!</f>
        <v>#REF!</v>
      </c>
      <c r="E62" s="7" t="str">
        <f>'申込書（個人種目）'!Y98</f>
        <v/>
      </c>
      <c r="F62" s="7" t="str">
        <f>'申込書（個人種目）'!Z98</f>
        <v/>
      </c>
      <c r="G62" s="7" t="str">
        <f>'申込書（個人種目）'!AA98</f>
        <v/>
      </c>
      <c r="H62" s="7" t="str">
        <f>'申込書（個人種目）'!AB98</f>
        <v/>
      </c>
      <c r="I62" s="7" t="str">
        <f>'申込書（個人種目）'!AC98</f>
        <v/>
      </c>
      <c r="J62" s="7" t="str">
        <f>'申込書（個人種目）'!AD98</f>
        <v/>
      </c>
      <c r="K62" s="7" t="str">
        <f>IF(ISBLANK('申込書（個人種目）'!AE68),"",'申込書（個人種目）'!AE68)</f>
        <v/>
      </c>
    </row>
    <row r="63" spans="1:11" x14ac:dyDescent="0.15">
      <c r="A63" s="7">
        <v>62</v>
      </c>
      <c r="B63" s="7" t="str">
        <f>'申込書（個人種目）'!R99</f>
        <v/>
      </c>
      <c r="C63" s="7" t="str">
        <f>'申込書（個人種目）'!X99</f>
        <v xml:space="preserve"> </v>
      </c>
      <c r="D63" s="7" t="e">
        <f>'申込書（個人種目）'!#REF!</f>
        <v>#REF!</v>
      </c>
      <c r="E63" s="7" t="str">
        <f>'申込書（個人種目）'!Y99</f>
        <v/>
      </c>
      <c r="F63" s="7" t="str">
        <f>'申込書（個人種目）'!Z99</f>
        <v/>
      </c>
      <c r="G63" s="7" t="str">
        <f>'申込書（個人種目）'!AA99</f>
        <v/>
      </c>
      <c r="H63" s="7" t="str">
        <f>'申込書（個人種目）'!AB99</f>
        <v/>
      </c>
      <c r="I63" s="7" t="str">
        <f>'申込書（個人種目）'!AC99</f>
        <v/>
      </c>
      <c r="J63" s="7" t="str">
        <f>'申込書（個人種目）'!AD99</f>
        <v/>
      </c>
      <c r="K63" s="7" t="str">
        <f>IF(ISBLANK('申込書（個人種目）'!AE69),"",'申込書（個人種目）'!AE69)</f>
        <v/>
      </c>
    </row>
    <row r="64" spans="1:11" x14ac:dyDescent="0.15">
      <c r="A64" s="7">
        <v>63</v>
      </c>
      <c r="B64" s="7" t="str">
        <f>'申込書（個人種目）'!R100</f>
        <v/>
      </c>
      <c r="C64" s="7" t="str">
        <f>'申込書（個人種目）'!X100</f>
        <v xml:space="preserve"> </v>
      </c>
      <c r="D64" s="7" t="e">
        <f>'申込書（個人種目）'!#REF!</f>
        <v>#REF!</v>
      </c>
      <c r="E64" s="7" t="str">
        <f>'申込書（個人種目）'!Y100</f>
        <v/>
      </c>
      <c r="F64" s="7" t="str">
        <f>'申込書（個人種目）'!Z100</f>
        <v/>
      </c>
      <c r="G64" s="7" t="str">
        <f>'申込書（個人種目）'!AA100</f>
        <v/>
      </c>
      <c r="H64" s="7" t="str">
        <f>'申込書（個人種目）'!AB100</f>
        <v/>
      </c>
      <c r="I64" s="7" t="str">
        <f>'申込書（個人種目）'!AC100</f>
        <v/>
      </c>
      <c r="J64" s="7" t="str">
        <f>'申込書（個人種目）'!AD100</f>
        <v/>
      </c>
      <c r="K64" s="7" t="str">
        <f>IF(ISBLANK('申込書（個人種目）'!AE70),"",'申込書（個人種目）'!AE70)</f>
        <v/>
      </c>
    </row>
    <row r="65" spans="1:11" x14ac:dyDescent="0.15">
      <c r="A65" s="7">
        <v>64</v>
      </c>
      <c r="B65" s="7" t="str">
        <f>'申込書（個人種目）'!R101</f>
        <v/>
      </c>
      <c r="C65" s="7" t="str">
        <f>'申込書（個人種目）'!X101</f>
        <v xml:space="preserve"> </v>
      </c>
      <c r="D65" s="7" t="e">
        <f>'申込書（個人種目）'!#REF!</f>
        <v>#REF!</v>
      </c>
      <c r="E65" s="7" t="str">
        <f>'申込書（個人種目）'!Y101</f>
        <v/>
      </c>
      <c r="F65" s="7" t="str">
        <f>'申込書（個人種目）'!Z101</f>
        <v/>
      </c>
      <c r="G65" s="7" t="str">
        <f>'申込書（個人種目）'!AA101</f>
        <v/>
      </c>
      <c r="H65" s="7" t="str">
        <f>'申込書（個人種目）'!AB101</f>
        <v/>
      </c>
      <c r="I65" s="7" t="str">
        <f>'申込書（個人種目）'!AC101</f>
        <v/>
      </c>
      <c r="J65" s="7" t="str">
        <f>'申込書（個人種目）'!AD101</f>
        <v/>
      </c>
      <c r="K65" s="7" t="str">
        <f>IF(ISBLANK('申込書（個人種目）'!AE71),"",'申込書（個人種目）'!AE71)</f>
        <v/>
      </c>
    </row>
    <row r="66" spans="1:11" x14ac:dyDescent="0.15">
      <c r="A66" s="7">
        <v>65</v>
      </c>
      <c r="B66" s="7" t="str">
        <f>'申込書（個人種目）'!R102</f>
        <v/>
      </c>
      <c r="C66" s="7" t="str">
        <f>'申込書（個人種目）'!X102</f>
        <v xml:space="preserve"> </v>
      </c>
      <c r="D66" s="7" t="e">
        <f>'申込書（個人種目）'!#REF!</f>
        <v>#REF!</v>
      </c>
      <c r="E66" s="7" t="str">
        <f>'申込書（個人種目）'!Y102</f>
        <v/>
      </c>
      <c r="F66" s="7" t="str">
        <f>'申込書（個人種目）'!Z102</f>
        <v/>
      </c>
      <c r="G66" s="7" t="str">
        <f>'申込書（個人種目）'!AA102</f>
        <v/>
      </c>
      <c r="H66" s="7" t="str">
        <f>'申込書（個人種目）'!AB102</f>
        <v/>
      </c>
      <c r="I66" s="7" t="str">
        <f>'申込書（個人種目）'!AC102</f>
        <v/>
      </c>
      <c r="J66" s="7" t="str">
        <f>'申込書（個人種目）'!AD102</f>
        <v/>
      </c>
      <c r="K66" s="7" t="str">
        <f>IF(ISBLANK('申込書（個人種目）'!AE72),"",'申込書（個人種目）'!AE72)</f>
        <v/>
      </c>
    </row>
    <row r="67" spans="1:11" x14ac:dyDescent="0.15">
      <c r="A67" s="7">
        <v>66</v>
      </c>
      <c r="B67" s="7" t="str">
        <f>'申込書（個人種目）'!R103</f>
        <v/>
      </c>
      <c r="C67" s="7" t="str">
        <f>'申込書（個人種目）'!X103</f>
        <v xml:space="preserve"> </v>
      </c>
      <c r="D67" s="7" t="e">
        <f>'申込書（個人種目）'!#REF!</f>
        <v>#REF!</v>
      </c>
      <c r="E67" s="7" t="str">
        <f>'申込書（個人種目）'!Y103</f>
        <v/>
      </c>
      <c r="F67" s="7" t="str">
        <f>'申込書（個人種目）'!Z103</f>
        <v/>
      </c>
      <c r="G67" s="7" t="str">
        <f>'申込書（個人種目）'!AA103</f>
        <v/>
      </c>
      <c r="H67" s="7" t="str">
        <f>'申込書（個人種目）'!AB103</f>
        <v/>
      </c>
      <c r="I67" s="7" t="str">
        <f>'申込書（個人種目）'!AC103</f>
        <v/>
      </c>
      <c r="J67" s="7" t="str">
        <f>'申込書（個人種目）'!AD103</f>
        <v/>
      </c>
      <c r="K67" s="7" t="str">
        <f>IF(ISBLANK('申込書（個人種目）'!AE73),"",'申込書（個人種目）'!AE73)</f>
        <v/>
      </c>
    </row>
    <row r="68" spans="1:11" x14ac:dyDescent="0.15">
      <c r="A68" s="7">
        <v>67</v>
      </c>
      <c r="B68" s="7" t="str">
        <f>'申込書（個人種目）'!R104</f>
        <v/>
      </c>
      <c r="C68" s="7" t="str">
        <f>'申込書（個人種目）'!X104</f>
        <v xml:space="preserve"> </v>
      </c>
      <c r="D68" s="7" t="e">
        <f>'申込書（個人種目）'!#REF!</f>
        <v>#REF!</v>
      </c>
      <c r="E68" s="7" t="str">
        <f>'申込書（個人種目）'!Y104</f>
        <v/>
      </c>
      <c r="F68" s="7" t="str">
        <f>'申込書（個人種目）'!Z104</f>
        <v/>
      </c>
      <c r="G68" s="7" t="str">
        <f>'申込書（個人種目）'!AA104</f>
        <v/>
      </c>
      <c r="H68" s="7" t="str">
        <f>'申込書（個人種目）'!AB104</f>
        <v/>
      </c>
      <c r="I68" s="7" t="str">
        <f>'申込書（個人種目）'!AC104</f>
        <v/>
      </c>
      <c r="J68" s="7" t="str">
        <f>'申込書（個人種目）'!AD104</f>
        <v/>
      </c>
      <c r="K68" s="7" t="str">
        <f>IF(ISBLANK('申込書（個人種目）'!AE74),"",'申込書（個人種目）'!AE74)</f>
        <v/>
      </c>
    </row>
    <row r="69" spans="1:11" x14ac:dyDescent="0.15">
      <c r="A69" s="7">
        <v>68</v>
      </c>
      <c r="B69" s="7" t="str">
        <f>'申込書（個人種目）'!R105</f>
        <v/>
      </c>
      <c r="C69" s="7" t="str">
        <f>'申込書（個人種目）'!X105</f>
        <v xml:space="preserve"> </v>
      </c>
      <c r="D69" s="7" t="e">
        <f>'申込書（個人種目）'!#REF!</f>
        <v>#REF!</v>
      </c>
      <c r="E69" s="7" t="str">
        <f>'申込書（個人種目）'!Y105</f>
        <v/>
      </c>
      <c r="F69" s="7" t="str">
        <f>'申込書（個人種目）'!Z105</f>
        <v/>
      </c>
      <c r="G69" s="7" t="str">
        <f>'申込書（個人種目）'!AA105</f>
        <v/>
      </c>
      <c r="H69" s="7" t="str">
        <f>'申込書（個人種目）'!AB105</f>
        <v/>
      </c>
      <c r="I69" s="7" t="str">
        <f>'申込書（個人種目）'!AC105</f>
        <v/>
      </c>
      <c r="J69" s="7" t="str">
        <f>'申込書（個人種目）'!AD105</f>
        <v/>
      </c>
      <c r="K69" s="7" t="str">
        <f>IF(ISBLANK('申込書（個人種目）'!AE75),"",'申込書（個人種目）'!AE75)</f>
        <v/>
      </c>
    </row>
    <row r="70" spans="1:11" x14ac:dyDescent="0.15">
      <c r="A70" s="7">
        <v>69</v>
      </c>
      <c r="B70" s="7" t="str">
        <f>'申込書（個人種目）'!R106</f>
        <v/>
      </c>
      <c r="C70" s="7" t="str">
        <f>'申込書（個人種目）'!X106</f>
        <v xml:space="preserve"> </v>
      </c>
      <c r="D70" s="7" t="e">
        <f>'申込書（個人種目）'!#REF!</f>
        <v>#REF!</v>
      </c>
      <c r="E70" s="7" t="str">
        <f>'申込書（個人種目）'!Y106</f>
        <v/>
      </c>
      <c r="F70" s="7" t="str">
        <f>'申込書（個人種目）'!Z106</f>
        <v/>
      </c>
      <c r="G70" s="7" t="str">
        <f>'申込書（個人種目）'!AA106</f>
        <v/>
      </c>
      <c r="H70" s="7" t="str">
        <f>'申込書（個人種目）'!AB106</f>
        <v/>
      </c>
      <c r="I70" s="7" t="str">
        <f>'申込書（個人種目）'!AC106</f>
        <v/>
      </c>
      <c r="J70" s="7" t="str">
        <f>'申込書（個人種目）'!AD106</f>
        <v/>
      </c>
      <c r="K70" s="7" t="str">
        <f>IF(ISBLANK('申込書（個人種目）'!AE76),"",'申込書（個人種目）'!AE76)</f>
        <v/>
      </c>
    </row>
    <row r="71" spans="1:11" x14ac:dyDescent="0.15">
      <c r="A71" s="7">
        <v>70</v>
      </c>
      <c r="B71" s="7" t="str">
        <f>'申込書（個人種目）'!R107</f>
        <v/>
      </c>
      <c r="C71" s="7" t="str">
        <f>'申込書（個人種目）'!X107</f>
        <v xml:space="preserve"> </v>
      </c>
      <c r="D71" s="7" t="e">
        <f>'申込書（個人種目）'!#REF!</f>
        <v>#REF!</v>
      </c>
      <c r="E71" s="7" t="str">
        <f>'申込書（個人種目）'!Y107</f>
        <v/>
      </c>
      <c r="F71" s="7" t="str">
        <f>'申込書（個人種目）'!Z107</f>
        <v/>
      </c>
      <c r="G71" s="7" t="str">
        <f>'申込書（個人種目）'!AA107</f>
        <v/>
      </c>
      <c r="H71" s="7" t="str">
        <f>'申込書（個人種目）'!AB107</f>
        <v/>
      </c>
      <c r="I71" s="7" t="str">
        <f>'申込書（個人種目）'!AC107</f>
        <v/>
      </c>
      <c r="J71" s="7" t="str">
        <f>'申込書（個人種目）'!AD107</f>
        <v/>
      </c>
      <c r="K71" s="7" t="str">
        <f>IF(ISBLANK('申込書（個人種目）'!AE77),"",'申込書（個人種目）'!AE77)</f>
        <v/>
      </c>
    </row>
    <row r="72" spans="1:11" x14ac:dyDescent="0.15">
      <c r="A72" s="7">
        <v>71</v>
      </c>
      <c r="B72" s="7" t="str">
        <f>'申込書（個人種目）'!R108</f>
        <v/>
      </c>
      <c r="C72" s="7" t="str">
        <f>'申込書（個人種目）'!X108</f>
        <v xml:space="preserve"> </v>
      </c>
      <c r="D72" s="7" t="e">
        <f>'申込書（個人種目）'!#REF!</f>
        <v>#REF!</v>
      </c>
      <c r="E72" s="7" t="str">
        <f>'申込書（個人種目）'!Y108</f>
        <v/>
      </c>
      <c r="F72" s="7" t="str">
        <f>'申込書（個人種目）'!Z108</f>
        <v/>
      </c>
      <c r="G72" s="7" t="str">
        <f>'申込書（個人種目）'!AA108</f>
        <v/>
      </c>
      <c r="H72" s="7" t="str">
        <f>'申込書（個人種目）'!AB108</f>
        <v/>
      </c>
      <c r="I72" s="7" t="str">
        <f>'申込書（個人種目）'!AC108</f>
        <v/>
      </c>
      <c r="J72" s="7" t="str">
        <f>'申込書（個人種目）'!AD108</f>
        <v/>
      </c>
      <c r="K72" s="7" t="str">
        <f>IF(ISBLANK('申込書（個人種目）'!AE78),"",'申込書（個人種目）'!AE78)</f>
        <v/>
      </c>
    </row>
    <row r="73" spans="1:11" x14ac:dyDescent="0.15">
      <c r="A73" s="7">
        <v>72</v>
      </c>
      <c r="B73" s="7" t="str">
        <f>'申込書（個人種目）'!R109</f>
        <v/>
      </c>
      <c r="C73" s="7" t="str">
        <f>'申込書（個人種目）'!X109</f>
        <v xml:space="preserve"> </v>
      </c>
      <c r="D73" s="7" t="e">
        <f>'申込書（個人種目）'!#REF!</f>
        <v>#REF!</v>
      </c>
      <c r="E73" s="7" t="str">
        <f>'申込書（個人種目）'!Y109</f>
        <v/>
      </c>
      <c r="F73" s="7" t="str">
        <f>'申込書（個人種目）'!Z109</f>
        <v/>
      </c>
      <c r="G73" s="7" t="str">
        <f>'申込書（個人種目）'!AA109</f>
        <v/>
      </c>
      <c r="H73" s="7" t="str">
        <f>'申込書（個人種目）'!AB109</f>
        <v/>
      </c>
      <c r="I73" s="7" t="str">
        <f>'申込書（個人種目）'!AC109</f>
        <v/>
      </c>
      <c r="J73" s="7" t="str">
        <f>'申込書（個人種目）'!AD109</f>
        <v/>
      </c>
      <c r="K73" s="7" t="str">
        <f>IF(ISBLANK('申込書（個人種目）'!AE79),"",'申込書（個人種目）'!AE79)</f>
        <v/>
      </c>
    </row>
    <row r="74" spans="1:11" x14ac:dyDescent="0.15">
      <c r="A74" s="7">
        <v>73</v>
      </c>
      <c r="B74" s="7" t="str">
        <f>'申込書（個人種目）'!R110</f>
        <v/>
      </c>
      <c r="C74" s="7" t="str">
        <f>'申込書（個人種目）'!X110</f>
        <v xml:space="preserve"> </v>
      </c>
      <c r="D74" s="7" t="e">
        <f>'申込書（個人種目）'!#REF!</f>
        <v>#REF!</v>
      </c>
      <c r="E74" s="7" t="str">
        <f>'申込書（個人種目）'!Y110</f>
        <v/>
      </c>
      <c r="F74" s="7" t="str">
        <f>'申込書（個人種目）'!Z110</f>
        <v/>
      </c>
      <c r="G74" s="7" t="str">
        <f>'申込書（個人種目）'!AA110</f>
        <v/>
      </c>
      <c r="H74" s="7" t="str">
        <f>'申込書（個人種目）'!AB110</f>
        <v/>
      </c>
      <c r="I74" s="7" t="str">
        <f>'申込書（個人種目）'!AC110</f>
        <v/>
      </c>
      <c r="J74" s="7" t="str">
        <f>'申込書（個人種目）'!AD110</f>
        <v/>
      </c>
      <c r="K74" s="7" t="str">
        <f>IF(ISBLANK('申込書（個人種目）'!AE80),"",'申込書（個人種目）'!AE80)</f>
        <v/>
      </c>
    </row>
    <row r="75" spans="1:11" x14ac:dyDescent="0.15">
      <c r="A75" s="7">
        <v>74</v>
      </c>
      <c r="B75" s="7" t="str">
        <f>'申込書（個人種目）'!R111</f>
        <v/>
      </c>
      <c r="C75" s="7" t="str">
        <f>'申込書（個人種目）'!X111</f>
        <v xml:space="preserve"> </v>
      </c>
      <c r="D75" s="7" t="e">
        <f>'申込書（個人種目）'!#REF!</f>
        <v>#REF!</v>
      </c>
      <c r="E75" s="7" t="str">
        <f>'申込書（個人種目）'!Y111</f>
        <v/>
      </c>
      <c r="F75" s="7" t="str">
        <f>'申込書（個人種目）'!Z111</f>
        <v/>
      </c>
      <c r="G75" s="7" t="str">
        <f>'申込書（個人種目）'!AA111</f>
        <v/>
      </c>
      <c r="H75" s="7" t="str">
        <f>'申込書（個人種目）'!AB111</f>
        <v/>
      </c>
      <c r="I75" s="7" t="str">
        <f>'申込書（個人種目）'!AC111</f>
        <v/>
      </c>
      <c r="J75" s="7" t="str">
        <f>'申込書（個人種目）'!AD111</f>
        <v/>
      </c>
      <c r="K75" s="7" t="str">
        <f>IF(ISBLANK('申込書（個人種目）'!AE81),"",'申込書（個人種目）'!AE81)</f>
        <v/>
      </c>
    </row>
    <row r="76" spans="1:11" x14ac:dyDescent="0.15">
      <c r="A76" s="7">
        <v>75</v>
      </c>
      <c r="B76" s="7" t="str">
        <f>'申込書（個人種目）'!R112</f>
        <v/>
      </c>
      <c r="C76" s="7" t="str">
        <f>'申込書（個人種目）'!X112</f>
        <v xml:space="preserve"> </v>
      </c>
      <c r="D76" s="7" t="e">
        <f>'申込書（個人種目）'!#REF!</f>
        <v>#REF!</v>
      </c>
      <c r="E76" s="7" t="str">
        <f>'申込書（個人種目）'!Y112</f>
        <v/>
      </c>
      <c r="F76" s="7" t="str">
        <f>'申込書（個人種目）'!Z112</f>
        <v/>
      </c>
      <c r="G76" s="7" t="str">
        <f>'申込書（個人種目）'!AA112</f>
        <v/>
      </c>
      <c r="H76" s="7" t="str">
        <f>'申込書（個人種目）'!AB112</f>
        <v/>
      </c>
      <c r="I76" s="7" t="str">
        <f>'申込書（個人種目）'!AC112</f>
        <v/>
      </c>
      <c r="J76" s="7" t="str">
        <f>'申込書（個人種目）'!AD112</f>
        <v/>
      </c>
      <c r="K76" s="7" t="str">
        <f>IF(ISBLANK('申込書（個人種目）'!AE82),"",'申込書（個人種目）'!AE82)</f>
        <v/>
      </c>
    </row>
    <row r="77" spans="1:11" x14ac:dyDescent="0.15">
      <c r="A77" s="7">
        <v>76</v>
      </c>
      <c r="B77" s="7" t="str">
        <f>'申込書（個人種目）'!R128</f>
        <v/>
      </c>
      <c r="C77" s="7" t="str">
        <f>'申込書（個人種目）'!X128</f>
        <v xml:space="preserve"> </v>
      </c>
      <c r="D77" s="7" t="e">
        <f>'申込書（個人種目）'!#REF!</f>
        <v>#REF!</v>
      </c>
      <c r="E77" s="7" t="str">
        <f>'申込書（個人種目）'!Y128</f>
        <v/>
      </c>
      <c r="F77" s="7" t="str">
        <f>'申込書（個人種目）'!Z128</f>
        <v/>
      </c>
      <c r="G77" s="7" t="str">
        <f>'申込書（個人種目）'!AA128</f>
        <v/>
      </c>
      <c r="H77" s="7" t="str">
        <f>'申込書（個人種目）'!AB128</f>
        <v/>
      </c>
      <c r="I77" s="7" t="str">
        <f>'申込書（個人種目）'!AC128</f>
        <v/>
      </c>
      <c r="J77" s="7" t="str">
        <f>'申込書（個人種目）'!AD128</f>
        <v/>
      </c>
      <c r="K77" s="7" t="str">
        <f>IF(ISBLANK('申込書（個人種目）'!AE83),"",'申込書（個人種目）'!AE83)</f>
        <v/>
      </c>
    </row>
    <row r="78" spans="1:11" x14ac:dyDescent="0.15">
      <c r="A78" s="7">
        <v>77</v>
      </c>
      <c r="B78" s="7" t="str">
        <f>'申込書（個人種目）'!R129</f>
        <v/>
      </c>
      <c r="C78" s="7" t="str">
        <f>'申込書（個人種目）'!X129</f>
        <v xml:space="preserve"> </v>
      </c>
      <c r="D78" s="7" t="e">
        <f>'申込書（個人種目）'!#REF!</f>
        <v>#REF!</v>
      </c>
      <c r="E78" s="7" t="str">
        <f>'申込書（個人種目）'!Y129</f>
        <v/>
      </c>
      <c r="F78" s="7" t="str">
        <f>'申込書（個人種目）'!Z129</f>
        <v/>
      </c>
      <c r="G78" s="7" t="str">
        <f>'申込書（個人種目）'!AA129</f>
        <v/>
      </c>
      <c r="H78" s="7" t="str">
        <f>'申込書（個人種目）'!AB129</f>
        <v/>
      </c>
      <c r="I78" s="7" t="str">
        <f>'申込書（個人種目）'!AC129</f>
        <v/>
      </c>
      <c r="J78" s="7" t="str">
        <f>'申込書（個人種目）'!AD129</f>
        <v/>
      </c>
      <c r="K78" s="7" t="str">
        <f>IF(ISBLANK('申込書（個人種目）'!AE84),"",'申込書（個人種目）'!AE84)</f>
        <v/>
      </c>
    </row>
    <row r="79" spans="1:11" x14ac:dyDescent="0.15">
      <c r="A79" s="7">
        <v>78</v>
      </c>
      <c r="B79" s="7" t="str">
        <f>'申込書（個人種目）'!R130</f>
        <v/>
      </c>
      <c r="C79" s="7" t="str">
        <f>'申込書（個人種目）'!X130</f>
        <v xml:space="preserve"> </v>
      </c>
      <c r="D79" s="7" t="e">
        <f>'申込書（個人種目）'!#REF!</f>
        <v>#REF!</v>
      </c>
      <c r="E79" s="7" t="str">
        <f>'申込書（個人種目）'!Y130</f>
        <v/>
      </c>
      <c r="F79" s="7" t="str">
        <f>'申込書（個人種目）'!Z130</f>
        <v/>
      </c>
      <c r="G79" s="7" t="str">
        <f>'申込書（個人種目）'!AA130</f>
        <v/>
      </c>
      <c r="H79" s="7" t="str">
        <f>'申込書（個人種目）'!AB130</f>
        <v/>
      </c>
      <c r="I79" s="7" t="str">
        <f>'申込書（個人種目）'!AC130</f>
        <v/>
      </c>
      <c r="J79" s="7" t="str">
        <f>'申込書（個人種目）'!AD130</f>
        <v/>
      </c>
      <c r="K79" s="7" t="str">
        <f>IF(ISBLANK('申込書（個人種目）'!AE85),"",'申込書（個人種目）'!AE85)</f>
        <v/>
      </c>
    </row>
    <row r="80" spans="1:11" x14ac:dyDescent="0.15">
      <c r="A80" s="7">
        <v>79</v>
      </c>
      <c r="B80" s="7" t="str">
        <f>'申込書（個人種目）'!R131</f>
        <v/>
      </c>
      <c r="C80" s="7" t="str">
        <f>'申込書（個人種目）'!X131</f>
        <v xml:space="preserve"> </v>
      </c>
      <c r="D80" s="7" t="e">
        <f>'申込書（個人種目）'!#REF!</f>
        <v>#REF!</v>
      </c>
      <c r="E80" s="7" t="str">
        <f>'申込書（個人種目）'!Y131</f>
        <v/>
      </c>
      <c r="F80" s="7" t="str">
        <f>'申込書（個人種目）'!Z131</f>
        <v/>
      </c>
      <c r="G80" s="7" t="str">
        <f>'申込書（個人種目）'!AA131</f>
        <v/>
      </c>
      <c r="H80" s="7" t="str">
        <f>'申込書（個人種目）'!AB131</f>
        <v/>
      </c>
      <c r="I80" s="7" t="str">
        <f>'申込書（個人種目）'!AC131</f>
        <v/>
      </c>
      <c r="J80" s="7" t="str">
        <f>'申込書（個人種目）'!AD131</f>
        <v/>
      </c>
      <c r="K80" s="7" t="str">
        <f>IF(ISBLANK('申込書（個人種目）'!AE86),"",'申込書（個人種目）'!AE86)</f>
        <v/>
      </c>
    </row>
    <row r="81" spans="1:11" x14ac:dyDescent="0.15">
      <c r="A81" s="7">
        <v>80</v>
      </c>
      <c r="B81" s="7" t="str">
        <f>'申込書（個人種目）'!R132</f>
        <v/>
      </c>
      <c r="C81" s="7" t="str">
        <f>'申込書（個人種目）'!X132</f>
        <v xml:space="preserve"> </v>
      </c>
      <c r="D81" s="7" t="e">
        <f>'申込書（個人種目）'!#REF!</f>
        <v>#REF!</v>
      </c>
      <c r="E81" s="7" t="str">
        <f>'申込書（個人種目）'!Y132</f>
        <v/>
      </c>
      <c r="F81" s="7" t="str">
        <f>'申込書（個人種目）'!Z132</f>
        <v/>
      </c>
      <c r="G81" s="7" t="str">
        <f>'申込書（個人種目）'!AA132</f>
        <v/>
      </c>
      <c r="H81" s="7" t="str">
        <f>'申込書（個人種目）'!AB132</f>
        <v/>
      </c>
      <c r="I81" s="7" t="str">
        <f>'申込書（個人種目）'!AC132</f>
        <v/>
      </c>
      <c r="J81" s="7" t="str">
        <f>'申込書（個人種目）'!AD132</f>
        <v/>
      </c>
      <c r="K81" s="7" t="str">
        <f>IF(ISBLANK('申込書（個人種目）'!AE87),"",'申込書（個人種目）'!AE87)</f>
        <v/>
      </c>
    </row>
    <row r="82" spans="1:11" x14ac:dyDescent="0.15">
      <c r="A82" s="7">
        <v>81</v>
      </c>
      <c r="B82" s="7" t="str">
        <f>'申込書（個人種目）'!R133</f>
        <v/>
      </c>
      <c r="C82" s="7" t="str">
        <f>'申込書（個人種目）'!X133</f>
        <v xml:space="preserve"> </v>
      </c>
      <c r="D82" s="7" t="e">
        <f>'申込書（個人種目）'!#REF!</f>
        <v>#REF!</v>
      </c>
      <c r="E82" s="7" t="str">
        <f>'申込書（個人種目）'!Y133</f>
        <v/>
      </c>
      <c r="F82" s="7" t="str">
        <f>'申込書（個人種目）'!Z133</f>
        <v/>
      </c>
      <c r="G82" s="7" t="str">
        <f>'申込書（個人種目）'!AA133</f>
        <v/>
      </c>
      <c r="H82" s="7" t="str">
        <f>'申込書（個人種目）'!AB133</f>
        <v/>
      </c>
      <c r="I82" s="7" t="str">
        <f>'申込書（個人種目）'!AC133</f>
        <v/>
      </c>
      <c r="J82" s="7" t="str">
        <f>'申込書（個人種目）'!AD133</f>
        <v/>
      </c>
      <c r="K82" s="7" t="str">
        <f>IF(ISBLANK('申込書（個人種目）'!AE88),"",'申込書（個人種目）'!AE88)</f>
        <v/>
      </c>
    </row>
    <row r="83" spans="1:11" x14ac:dyDescent="0.15">
      <c r="A83" s="7">
        <v>82</v>
      </c>
      <c r="B83" s="7" t="str">
        <f>'申込書（個人種目）'!R134</f>
        <v/>
      </c>
      <c r="C83" s="7" t="str">
        <f>'申込書（個人種目）'!X134</f>
        <v xml:space="preserve"> </v>
      </c>
      <c r="D83" s="7" t="e">
        <f>'申込書（個人種目）'!#REF!</f>
        <v>#REF!</v>
      </c>
      <c r="E83" s="7" t="str">
        <f>'申込書（個人種目）'!Y134</f>
        <v/>
      </c>
      <c r="F83" s="7" t="str">
        <f>'申込書（個人種目）'!Z134</f>
        <v/>
      </c>
      <c r="G83" s="7" t="str">
        <f>'申込書（個人種目）'!AA134</f>
        <v/>
      </c>
      <c r="H83" s="7" t="str">
        <f>'申込書（個人種目）'!AB134</f>
        <v/>
      </c>
      <c r="I83" s="7" t="str">
        <f>'申込書（個人種目）'!AC134</f>
        <v/>
      </c>
      <c r="J83" s="7" t="str">
        <f>'申込書（個人種目）'!AD134</f>
        <v/>
      </c>
      <c r="K83" s="7" t="str">
        <f>IF(ISBLANK('申込書（個人種目）'!AE89),"",'申込書（個人種目）'!AE89)</f>
        <v/>
      </c>
    </row>
    <row r="84" spans="1:11" x14ac:dyDescent="0.15">
      <c r="A84" s="7">
        <v>83</v>
      </c>
      <c r="B84" s="7" t="str">
        <f>'申込書（個人種目）'!R135</f>
        <v/>
      </c>
      <c r="C84" s="7" t="str">
        <f>'申込書（個人種目）'!X135</f>
        <v xml:space="preserve"> </v>
      </c>
      <c r="D84" s="7" t="e">
        <f>'申込書（個人種目）'!#REF!</f>
        <v>#REF!</v>
      </c>
      <c r="E84" s="7" t="str">
        <f>'申込書（個人種目）'!Y135</f>
        <v/>
      </c>
      <c r="F84" s="7" t="str">
        <f>'申込書（個人種目）'!Z135</f>
        <v/>
      </c>
      <c r="G84" s="7" t="str">
        <f>'申込書（個人種目）'!AA135</f>
        <v/>
      </c>
      <c r="H84" s="7" t="str">
        <f>'申込書（個人種目）'!AB135</f>
        <v/>
      </c>
      <c r="I84" s="7" t="str">
        <f>'申込書（個人種目）'!AC135</f>
        <v/>
      </c>
      <c r="J84" s="7" t="str">
        <f>'申込書（個人種目）'!AD135</f>
        <v/>
      </c>
      <c r="K84" s="7" t="str">
        <f>IF(ISBLANK('申込書（個人種目）'!AE90),"",'申込書（個人種目）'!AE90)</f>
        <v/>
      </c>
    </row>
    <row r="85" spans="1:11" x14ac:dyDescent="0.15">
      <c r="A85" s="7">
        <v>84</v>
      </c>
      <c r="B85" s="7" t="str">
        <f>'申込書（個人種目）'!R136</f>
        <v/>
      </c>
      <c r="C85" s="7" t="str">
        <f>'申込書（個人種目）'!X136</f>
        <v xml:space="preserve"> </v>
      </c>
      <c r="D85" s="7" t="e">
        <f>'申込書（個人種目）'!#REF!</f>
        <v>#REF!</v>
      </c>
      <c r="E85" s="7" t="str">
        <f>'申込書（個人種目）'!Y136</f>
        <v/>
      </c>
      <c r="F85" s="7" t="str">
        <f>'申込書（個人種目）'!Z136</f>
        <v/>
      </c>
      <c r="G85" s="7" t="str">
        <f>'申込書（個人種目）'!AA136</f>
        <v/>
      </c>
      <c r="H85" s="7" t="str">
        <f>'申込書（個人種目）'!AB136</f>
        <v/>
      </c>
      <c r="I85" s="7" t="str">
        <f>'申込書（個人種目）'!AC136</f>
        <v/>
      </c>
      <c r="J85" s="7" t="str">
        <f>'申込書（個人種目）'!AD136</f>
        <v/>
      </c>
      <c r="K85" s="7" t="str">
        <f>IF(ISBLANK('申込書（個人種目）'!AE91),"",'申込書（個人種目）'!AE91)</f>
        <v/>
      </c>
    </row>
    <row r="86" spans="1:11" x14ac:dyDescent="0.15">
      <c r="A86" s="7">
        <v>85</v>
      </c>
      <c r="B86" s="7" t="str">
        <f>'申込書（個人種目）'!R137</f>
        <v/>
      </c>
      <c r="C86" s="7" t="str">
        <f>'申込書（個人種目）'!X137</f>
        <v xml:space="preserve"> </v>
      </c>
      <c r="D86" s="7" t="e">
        <f>'申込書（個人種目）'!#REF!</f>
        <v>#REF!</v>
      </c>
      <c r="E86" s="7" t="str">
        <f>'申込書（個人種目）'!Y137</f>
        <v/>
      </c>
      <c r="F86" s="7" t="str">
        <f>'申込書（個人種目）'!Z137</f>
        <v/>
      </c>
      <c r="G86" s="7" t="str">
        <f>'申込書（個人種目）'!AA137</f>
        <v/>
      </c>
      <c r="H86" s="7" t="str">
        <f>'申込書（個人種目）'!AB137</f>
        <v/>
      </c>
      <c r="I86" s="7" t="str">
        <f>'申込書（個人種目）'!AC137</f>
        <v/>
      </c>
      <c r="J86" s="7" t="str">
        <f>'申込書（個人種目）'!AD137</f>
        <v/>
      </c>
      <c r="K86" s="7" t="str">
        <f>IF(ISBLANK('申込書（個人種目）'!AE92),"",'申込書（個人種目）'!AE92)</f>
        <v/>
      </c>
    </row>
    <row r="87" spans="1:11" x14ac:dyDescent="0.15">
      <c r="A87" s="7">
        <v>86</v>
      </c>
      <c r="B87" s="7" t="str">
        <f>'申込書（個人種目）'!R138</f>
        <v/>
      </c>
      <c r="C87" s="7" t="str">
        <f>'申込書（個人種目）'!X138</f>
        <v xml:space="preserve"> </v>
      </c>
      <c r="D87" s="7" t="e">
        <f>'申込書（個人種目）'!#REF!</f>
        <v>#REF!</v>
      </c>
      <c r="E87" s="7" t="str">
        <f>'申込書（個人種目）'!Y138</f>
        <v/>
      </c>
      <c r="F87" s="7" t="str">
        <f>'申込書（個人種目）'!Z138</f>
        <v/>
      </c>
      <c r="G87" s="7" t="str">
        <f>'申込書（個人種目）'!AA138</f>
        <v/>
      </c>
      <c r="H87" s="7" t="str">
        <f>'申込書（個人種目）'!AB138</f>
        <v/>
      </c>
      <c r="I87" s="7" t="str">
        <f>'申込書（個人種目）'!AC138</f>
        <v/>
      </c>
      <c r="J87" s="7" t="str">
        <f>'申込書（個人種目）'!AD138</f>
        <v/>
      </c>
      <c r="K87" s="7" t="str">
        <f>IF(ISBLANK('申込書（個人種目）'!AE93),"",'申込書（個人種目）'!AE93)</f>
        <v/>
      </c>
    </row>
    <row r="88" spans="1:11" x14ac:dyDescent="0.15">
      <c r="A88" s="7">
        <v>87</v>
      </c>
      <c r="B88" s="7" t="str">
        <f>'申込書（個人種目）'!R139</f>
        <v/>
      </c>
      <c r="C88" s="7" t="str">
        <f>'申込書（個人種目）'!X139</f>
        <v xml:space="preserve"> </v>
      </c>
      <c r="D88" s="7" t="e">
        <f>'申込書（個人種目）'!#REF!</f>
        <v>#REF!</v>
      </c>
      <c r="E88" s="7" t="str">
        <f>'申込書（個人種目）'!Y139</f>
        <v/>
      </c>
      <c r="F88" s="7" t="str">
        <f>'申込書（個人種目）'!Z139</f>
        <v/>
      </c>
      <c r="G88" s="7" t="str">
        <f>'申込書（個人種目）'!AA139</f>
        <v/>
      </c>
      <c r="H88" s="7" t="str">
        <f>'申込書（個人種目）'!AB139</f>
        <v/>
      </c>
      <c r="I88" s="7" t="str">
        <f>'申込書（個人種目）'!AC139</f>
        <v/>
      </c>
      <c r="J88" s="7" t="str">
        <f>'申込書（個人種目）'!AD139</f>
        <v/>
      </c>
      <c r="K88" s="7" t="str">
        <f>IF(ISBLANK('申込書（個人種目）'!AE94),"",'申込書（個人種目）'!AE94)</f>
        <v/>
      </c>
    </row>
    <row r="89" spans="1:11" x14ac:dyDescent="0.15">
      <c r="A89" s="7">
        <v>88</v>
      </c>
      <c r="B89" s="7" t="str">
        <f>'申込書（個人種目）'!R140</f>
        <v/>
      </c>
      <c r="C89" s="7" t="str">
        <f>'申込書（個人種目）'!X140</f>
        <v xml:space="preserve"> </v>
      </c>
      <c r="D89" s="7" t="e">
        <f>'申込書（個人種目）'!#REF!</f>
        <v>#REF!</v>
      </c>
      <c r="E89" s="7" t="str">
        <f>'申込書（個人種目）'!Y140</f>
        <v/>
      </c>
      <c r="F89" s="7" t="str">
        <f>'申込書（個人種目）'!Z140</f>
        <v/>
      </c>
      <c r="G89" s="7" t="str">
        <f>'申込書（個人種目）'!AA140</f>
        <v/>
      </c>
      <c r="H89" s="7" t="str">
        <f>'申込書（個人種目）'!AB140</f>
        <v/>
      </c>
      <c r="I89" s="7" t="str">
        <f>'申込書（個人種目）'!AC140</f>
        <v/>
      </c>
      <c r="J89" s="7" t="str">
        <f>'申込書（個人種目）'!AD140</f>
        <v/>
      </c>
      <c r="K89" s="7" t="str">
        <f>IF(ISBLANK('申込書（個人種目）'!AE95),"",'申込書（個人種目）'!AE95)</f>
        <v/>
      </c>
    </row>
    <row r="90" spans="1:11" x14ac:dyDescent="0.15">
      <c r="A90" s="7">
        <v>89</v>
      </c>
      <c r="B90" s="7" t="str">
        <f>'申込書（個人種目）'!R141</f>
        <v/>
      </c>
      <c r="C90" s="7" t="str">
        <f>'申込書（個人種目）'!X141</f>
        <v xml:space="preserve"> </v>
      </c>
      <c r="D90" s="7" t="e">
        <f>'申込書（個人種目）'!#REF!</f>
        <v>#REF!</v>
      </c>
      <c r="E90" s="7" t="str">
        <f>'申込書（個人種目）'!Y141</f>
        <v/>
      </c>
      <c r="F90" s="7" t="str">
        <f>'申込書（個人種目）'!Z141</f>
        <v/>
      </c>
      <c r="G90" s="7" t="str">
        <f>'申込書（個人種目）'!AA141</f>
        <v/>
      </c>
      <c r="H90" s="7" t="str">
        <f>'申込書（個人種目）'!AB141</f>
        <v/>
      </c>
      <c r="I90" s="7" t="str">
        <f>'申込書（個人種目）'!AC141</f>
        <v/>
      </c>
      <c r="J90" s="7" t="str">
        <f>'申込書（個人種目）'!AD141</f>
        <v/>
      </c>
      <c r="K90" s="7" t="str">
        <f>IF(ISBLANK('申込書（個人種目）'!AE96),"",'申込書（個人種目）'!AE96)</f>
        <v/>
      </c>
    </row>
    <row r="91" spans="1:11" x14ac:dyDescent="0.15">
      <c r="A91" s="7">
        <v>90</v>
      </c>
      <c r="B91" s="7" t="str">
        <f>'申込書（個人種目）'!R142</f>
        <v/>
      </c>
      <c r="C91" s="7" t="str">
        <f>'申込書（個人種目）'!X142</f>
        <v xml:space="preserve"> </v>
      </c>
      <c r="D91" s="7" t="e">
        <f>'申込書（個人種目）'!#REF!</f>
        <v>#REF!</v>
      </c>
      <c r="E91" s="7" t="str">
        <f>'申込書（個人種目）'!Y142</f>
        <v/>
      </c>
      <c r="F91" s="7" t="str">
        <f>'申込書（個人種目）'!Z142</f>
        <v/>
      </c>
      <c r="G91" s="7" t="str">
        <f>'申込書（個人種目）'!AA142</f>
        <v/>
      </c>
      <c r="H91" s="7" t="str">
        <f>'申込書（個人種目）'!AB142</f>
        <v/>
      </c>
      <c r="I91" s="7" t="str">
        <f>'申込書（個人種目）'!AC142</f>
        <v/>
      </c>
      <c r="J91" s="7" t="str">
        <f>'申込書（個人種目）'!AD142</f>
        <v/>
      </c>
      <c r="K91" s="7" t="str">
        <f>IF(ISBLANK('申込書（個人種目）'!AE97),"",'申込書（個人種目）'!AE97)</f>
        <v/>
      </c>
    </row>
    <row r="92" spans="1:11" x14ac:dyDescent="0.15">
      <c r="A92" s="7">
        <v>91</v>
      </c>
      <c r="B92" s="7" t="str">
        <f>'申込書（個人種目）'!R143</f>
        <v/>
      </c>
      <c r="C92" s="7" t="str">
        <f>'申込書（個人種目）'!X143</f>
        <v xml:space="preserve"> </v>
      </c>
      <c r="D92" s="7" t="e">
        <f>'申込書（個人種目）'!#REF!</f>
        <v>#REF!</v>
      </c>
      <c r="E92" s="7" t="str">
        <f>'申込書（個人種目）'!Y143</f>
        <v/>
      </c>
      <c r="F92" s="7" t="str">
        <f>'申込書（個人種目）'!Z143</f>
        <v/>
      </c>
      <c r="G92" s="7" t="str">
        <f>'申込書（個人種目）'!AA143</f>
        <v/>
      </c>
      <c r="H92" s="7" t="str">
        <f>'申込書（個人種目）'!AB143</f>
        <v/>
      </c>
      <c r="I92" s="7" t="str">
        <f>'申込書（個人種目）'!AC143</f>
        <v/>
      </c>
      <c r="J92" s="7" t="str">
        <f>'申込書（個人種目）'!AD143</f>
        <v/>
      </c>
      <c r="K92" s="7" t="str">
        <f>IF(ISBLANK('申込書（個人種目）'!AE98),"",'申込書（個人種目）'!AE98)</f>
        <v/>
      </c>
    </row>
    <row r="93" spans="1:11" x14ac:dyDescent="0.15">
      <c r="A93" s="7">
        <v>92</v>
      </c>
      <c r="B93" s="7" t="str">
        <f>'申込書（個人種目）'!R144</f>
        <v/>
      </c>
      <c r="C93" s="7" t="str">
        <f>'申込書（個人種目）'!X144</f>
        <v xml:space="preserve"> </v>
      </c>
      <c r="D93" s="7" t="e">
        <f>'申込書（個人種目）'!#REF!</f>
        <v>#REF!</v>
      </c>
      <c r="E93" s="7" t="str">
        <f>'申込書（個人種目）'!Y144</f>
        <v/>
      </c>
      <c r="F93" s="7" t="str">
        <f>'申込書（個人種目）'!Z144</f>
        <v/>
      </c>
      <c r="G93" s="7" t="str">
        <f>'申込書（個人種目）'!AA144</f>
        <v/>
      </c>
      <c r="H93" s="7" t="str">
        <f>'申込書（個人種目）'!AB144</f>
        <v/>
      </c>
      <c r="I93" s="7" t="str">
        <f>'申込書（個人種目）'!AC144</f>
        <v/>
      </c>
      <c r="J93" s="7" t="str">
        <f>'申込書（個人種目）'!AD144</f>
        <v/>
      </c>
      <c r="K93" s="7" t="str">
        <f>IF(ISBLANK('申込書（個人種目）'!AE99),"",'申込書（個人種目）'!AE99)</f>
        <v/>
      </c>
    </row>
    <row r="94" spans="1:11" x14ac:dyDescent="0.15">
      <c r="A94" s="7">
        <v>93</v>
      </c>
      <c r="B94" s="7" t="str">
        <f>'申込書（個人種目）'!R145</f>
        <v/>
      </c>
      <c r="C94" s="7" t="str">
        <f>'申込書（個人種目）'!X145</f>
        <v xml:space="preserve"> </v>
      </c>
      <c r="D94" s="7" t="e">
        <f>'申込書（個人種目）'!#REF!</f>
        <v>#REF!</v>
      </c>
      <c r="E94" s="7" t="str">
        <f>'申込書（個人種目）'!Y145</f>
        <v/>
      </c>
      <c r="F94" s="7" t="str">
        <f>'申込書（個人種目）'!Z145</f>
        <v/>
      </c>
      <c r="G94" s="7" t="str">
        <f>'申込書（個人種目）'!AA145</f>
        <v/>
      </c>
      <c r="H94" s="7" t="str">
        <f>'申込書（個人種目）'!AB145</f>
        <v/>
      </c>
      <c r="I94" s="7" t="str">
        <f>'申込書（個人種目）'!AC145</f>
        <v/>
      </c>
      <c r="J94" s="7" t="str">
        <f>'申込書（個人種目）'!AD145</f>
        <v/>
      </c>
      <c r="K94" s="7" t="str">
        <f>IF(ISBLANK('申込書（個人種目）'!AE100),"",'申込書（個人種目）'!AE100)</f>
        <v/>
      </c>
    </row>
    <row r="95" spans="1:11" x14ac:dyDescent="0.15">
      <c r="A95" s="7">
        <v>94</v>
      </c>
      <c r="B95" s="7" t="str">
        <f>'申込書（個人種目）'!R146</f>
        <v/>
      </c>
      <c r="C95" s="7" t="str">
        <f>'申込書（個人種目）'!X146</f>
        <v xml:space="preserve"> </v>
      </c>
      <c r="D95" s="7" t="e">
        <f>'申込書（個人種目）'!#REF!</f>
        <v>#REF!</v>
      </c>
      <c r="E95" s="7" t="str">
        <f>'申込書（個人種目）'!Y146</f>
        <v/>
      </c>
      <c r="F95" s="7" t="str">
        <f>'申込書（個人種目）'!Z146</f>
        <v/>
      </c>
      <c r="G95" s="7" t="str">
        <f>'申込書（個人種目）'!AA146</f>
        <v/>
      </c>
      <c r="H95" s="7" t="str">
        <f>'申込書（個人種目）'!AB146</f>
        <v/>
      </c>
      <c r="I95" s="7" t="str">
        <f>'申込書（個人種目）'!AC146</f>
        <v/>
      </c>
      <c r="J95" s="7" t="str">
        <f>'申込書（個人種目）'!AD146</f>
        <v/>
      </c>
      <c r="K95" s="7" t="str">
        <f>IF(ISBLANK('申込書（個人種目）'!AE101),"",'申込書（個人種目）'!AE101)</f>
        <v/>
      </c>
    </row>
    <row r="96" spans="1:11" x14ac:dyDescent="0.15">
      <c r="A96" s="7">
        <v>95</v>
      </c>
      <c r="B96" s="7" t="str">
        <f>'申込書（個人種目）'!R147</f>
        <v/>
      </c>
      <c r="C96" s="7" t="str">
        <f>'申込書（個人種目）'!X147</f>
        <v xml:space="preserve"> </v>
      </c>
      <c r="D96" s="7" t="e">
        <f>'申込書（個人種目）'!#REF!</f>
        <v>#REF!</v>
      </c>
      <c r="E96" s="7" t="str">
        <f>'申込書（個人種目）'!Y147</f>
        <v/>
      </c>
      <c r="F96" s="7" t="str">
        <f>'申込書（個人種目）'!Z147</f>
        <v/>
      </c>
      <c r="G96" s="7" t="str">
        <f>'申込書（個人種目）'!AA147</f>
        <v/>
      </c>
      <c r="H96" s="7" t="str">
        <f>'申込書（個人種目）'!AB147</f>
        <v/>
      </c>
      <c r="I96" s="7" t="str">
        <f>'申込書（個人種目）'!AC147</f>
        <v/>
      </c>
      <c r="J96" s="7" t="str">
        <f>'申込書（個人種目）'!AD147</f>
        <v/>
      </c>
      <c r="K96" s="7" t="str">
        <f>IF(ISBLANK('申込書（個人種目）'!AE102),"",'申込書（個人種目）'!AE102)</f>
        <v/>
      </c>
    </row>
    <row r="97" spans="1:11" x14ac:dyDescent="0.15">
      <c r="A97" s="7">
        <v>96</v>
      </c>
      <c r="B97" s="7" t="str">
        <f>'申込書（個人種目）'!R148</f>
        <v/>
      </c>
      <c r="C97" s="7" t="str">
        <f>'申込書（個人種目）'!X148</f>
        <v xml:space="preserve"> </v>
      </c>
      <c r="D97" s="7" t="e">
        <f>'申込書（個人種目）'!#REF!</f>
        <v>#REF!</v>
      </c>
      <c r="E97" s="7" t="str">
        <f>'申込書（個人種目）'!Y148</f>
        <v/>
      </c>
      <c r="F97" s="7" t="str">
        <f>'申込書（個人種目）'!Z148</f>
        <v/>
      </c>
      <c r="G97" s="7" t="str">
        <f>'申込書（個人種目）'!AA148</f>
        <v/>
      </c>
      <c r="H97" s="7" t="str">
        <f>'申込書（個人種目）'!AB148</f>
        <v/>
      </c>
      <c r="I97" s="7" t="str">
        <f>'申込書（個人種目）'!AC148</f>
        <v/>
      </c>
      <c r="J97" s="7" t="str">
        <f>'申込書（個人種目）'!AD148</f>
        <v/>
      </c>
      <c r="K97" s="7" t="str">
        <f>IF(ISBLANK('申込書（個人種目）'!AE103),"",'申込書（個人種目）'!AE103)</f>
        <v/>
      </c>
    </row>
    <row r="98" spans="1:11" x14ac:dyDescent="0.15">
      <c r="A98" s="7">
        <v>97</v>
      </c>
      <c r="B98" s="7" t="str">
        <f>'申込書（個人種目）'!R149</f>
        <v/>
      </c>
      <c r="C98" s="7" t="str">
        <f>'申込書（個人種目）'!X149</f>
        <v xml:space="preserve"> </v>
      </c>
      <c r="D98" s="7" t="e">
        <f>'申込書（個人種目）'!#REF!</f>
        <v>#REF!</v>
      </c>
      <c r="E98" s="7" t="str">
        <f>'申込書（個人種目）'!Y149</f>
        <v/>
      </c>
      <c r="F98" s="7" t="str">
        <f>'申込書（個人種目）'!Z149</f>
        <v/>
      </c>
      <c r="G98" s="7" t="str">
        <f>'申込書（個人種目）'!AA149</f>
        <v/>
      </c>
      <c r="H98" s="7" t="str">
        <f>'申込書（個人種目）'!AB149</f>
        <v/>
      </c>
      <c r="I98" s="7" t="str">
        <f>'申込書（個人種目）'!AC149</f>
        <v/>
      </c>
      <c r="J98" s="7" t="str">
        <f>'申込書（個人種目）'!AD149</f>
        <v/>
      </c>
      <c r="K98" s="7" t="str">
        <f>IF(ISBLANK('申込書（個人種目）'!AE104),"",'申込書（個人種目）'!AE104)</f>
        <v/>
      </c>
    </row>
    <row r="99" spans="1:11" x14ac:dyDescent="0.15">
      <c r="A99" s="7">
        <v>98</v>
      </c>
      <c r="B99" s="7" t="str">
        <f>'申込書（個人種目）'!R150</f>
        <v/>
      </c>
      <c r="C99" s="7" t="str">
        <f>'申込書（個人種目）'!X150</f>
        <v xml:space="preserve"> </v>
      </c>
      <c r="D99" s="7" t="e">
        <f>'申込書（個人種目）'!#REF!</f>
        <v>#REF!</v>
      </c>
      <c r="E99" s="7" t="str">
        <f>'申込書（個人種目）'!Y150</f>
        <v/>
      </c>
      <c r="F99" s="7" t="str">
        <f>'申込書（個人種目）'!Z150</f>
        <v/>
      </c>
      <c r="G99" s="7" t="str">
        <f>'申込書（個人種目）'!AA150</f>
        <v/>
      </c>
      <c r="H99" s="7" t="str">
        <f>'申込書（個人種目）'!AB150</f>
        <v/>
      </c>
      <c r="I99" s="7" t="str">
        <f>'申込書（個人種目）'!AC150</f>
        <v/>
      </c>
      <c r="J99" s="7" t="str">
        <f>'申込書（個人種目）'!AD150</f>
        <v/>
      </c>
      <c r="K99" s="7" t="str">
        <f>IF(ISBLANK('申込書（個人種目）'!AE105),"",'申込書（個人種目）'!AE105)</f>
        <v/>
      </c>
    </row>
    <row r="100" spans="1:11" x14ac:dyDescent="0.15">
      <c r="A100" s="7">
        <v>99</v>
      </c>
      <c r="B100" s="7" t="str">
        <f>'申込書（個人種目）'!R151</f>
        <v/>
      </c>
      <c r="C100" s="7" t="str">
        <f>'申込書（個人種目）'!X151</f>
        <v xml:space="preserve"> </v>
      </c>
      <c r="D100" s="7" t="e">
        <f>'申込書（個人種目）'!#REF!</f>
        <v>#REF!</v>
      </c>
      <c r="E100" s="7" t="str">
        <f>'申込書（個人種目）'!Y151</f>
        <v/>
      </c>
      <c r="F100" s="7" t="str">
        <f>'申込書（個人種目）'!Z151</f>
        <v/>
      </c>
      <c r="G100" s="7" t="str">
        <f>'申込書（個人種目）'!AA151</f>
        <v/>
      </c>
      <c r="H100" s="7" t="str">
        <f>'申込書（個人種目）'!AB151</f>
        <v/>
      </c>
      <c r="I100" s="7" t="str">
        <f>'申込書（個人種目）'!AC151</f>
        <v/>
      </c>
      <c r="J100" s="7" t="str">
        <f>'申込書（個人種目）'!AD151</f>
        <v/>
      </c>
      <c r="K100" s="7" t="str">
        <f>IF(ISBLANK('申込書（個人種目）'!AE106),"",'申込書（個人種目）'!AE106)</f>
        <v/>
      </c>
    </row>
    <row r="101" spans="1:11" x14ac:dyDescent="0.15">
      <c r="A101" s="7">
        <v>100</v>
      </c>
      <c r="B101" s="7" t="str">
        <f>'申込書（個人種目）'!R152</f>
        <v/>
      </c>
      <c r="C101" s="7" t="str">
        <f>'申込書（個人種目）'!X152</f>
        <v xml:space="preserve"> </v>
      </c>
      <c r="D101" s="7" t="e">
        <f>'申込書（個人種目）'!#REF!</f>
        <v>#REF!</v>
      </c>
      <c r="E101" s="7" t="str">
        <f>'申込書（個人種目）'!Y152</f>
        <v/>
      </c>
      <c r="F101" s="7" t="str">
        <f>'申込書（個人種目）'!Z152</f>
        <v/>
      </c>
      <c r="G101" s="7" t="str">
        <f>'申込書（個人種目）'!AA152</f>
        <v/>
      </c>
      <c r="H101" s="7" t="str">
        <f>'申込書（個人種目）'!AB152</f>
        <v/>
      </c>
      <c r="I101" s="7" t="str">
        <f>'申込書（個人種目）'!AC152</f>
        <v/>
      </c>
      <c r="J101" s="7" t="str">
        <f>'申込書（個人種目）'!AD152</f>
        <v/>
      </c>
      <c r="K101" s="7" t="str">
        <f>IF(ISBLANK('申込書（個人種目）'!AE107),"",'申込書（個人種目）'!AE107)</f>
        <v/>
      </c>
    </row>
    <row r="102" spans="1:11" x14ac:dyDescent="0.15">
      <c r="A102" s="7">
        <v>1</v>
      </c>
      <c r="B102" s="7" t="str">
        <f>'申込書（リレー種目）'!S7</f>
        <v/>
      </c>
      <c r="C102" s="7" t="str">
        <f>'申込書（リレー種目）'!Y7</f>
        <v/>
      </c>
      <c r="E102" s="7" t="str">
        <f>'申込書（リレー種目）'!Z7</f>
        <v/>
      </c>
      <c r="F102" s="7" t="str">
        <f>'申込書（リレー種目）'!AA7</f>
        <v/>
      </c>
      <c r="G102" s="7" t="str">
        <f>'申込書（リレー種目）'!AB7</f>
        <v/>
      </c>
      <c r="H102" s="7" t="str">
        <f>'申込書（リレー種目）'!AC7</f>
        <v/>
      </c>
      <c r="I102" s="7" t="str">
        <f>'申込書（リレー種目）'!AD7</f>
        <v/>
      </c>
      <c r="J102" s="7" t="str">
        <f>'申込書（リレー種目）'!AE7</f>
        <v/>
      </c>
      <c r="K102" s="7" t="str">
        <f>IF(ISBLANK('申込書（個人種目）'!AE108),"",'申込書（個人種目）'!AE108)</f>
        <v/>
      </c>
    </row>
    <row r="103" spans="1:11" x14ac:dyDescent="0.15">
      <c r="A103" s="7">
        <v>2</v>
      </c>
      <c r="B103" s="7" t="str">
        <f>'申込書（リレー種目）'!S8</f>
        <v/>
      </c>
      <c r="C103" s="7" t="str">
        <f>'申込書（リレー種目）'!Y8</f>
        <v/>
      </c>
      <c r="E103" s="7" t="str">
        <f>'申込書（リレー種目）'!Z8</f>
        <v/>
      </c>
      <c r="F103" s="7" t="str">
        <f>'申込書（リレー種目）'!AA8</f>
        <v/>
      </c>
      <c r="G103" s="7" t="str">
        <f>'申込書（リレー種目）'!AB8</f>
        <v/>
      </c>
      <c r="H103" s="7" t="str">
        <f>'申込書（リレー種目）'!AC8</f>
        <v/>
      </c>
      <c r="I103" s="7" t="str">
        <f>'申込書（リレー種目）'!AD8</f>
        <v/>
      </c>
      <c r="J103" s="7" t="str">
        <f>'申込書（リレー種目）'!AE8</f>
        <v/>
      </c>
      <c r="K103" s="7" t="str">
        <f>IF(ISBLANK('申込書（個人種目）'!AE109),"",'申込書（個人種目）'!AE109)</f>
        <v/>
      </c>
    </row>
    <row r="104" spans="1:11" x14ac:dyDescent="0.15">
      <c r="A104" s="7">
        <v>3</v>
      </c>
      <c r="B104" s="7" t="str">
        <f>'申込書（リレー種目）'!S9</f>
        <v/>
      </c>
      <c r="C104" s="7" t="str">
        <f>'申込書（リレー種目）'!Y9</f>
        <v/>
      </c>
      <c r="E104" s="7" t="str">
        <f>'申込書（リレー種目）'!Z9</f>
        <v/>
      </c>
      <c r="F104" s="7" t="str">
        <f>'申込書（リレー種目）'!AA9</f>
        <v/>
      </c>
      <c r="G104" s="7" t="str">
        <f>'申込書（リレー種目）'!AB9</f>
        <v/>
      </c>
      <c r="H104" s="7" t="str">
        <f>'申込書（リレー種目）'!AC9</f>
        <v/>
      </c>
      <c r="I104" s="7" t="str">
        <f>'申込書（リレー種目）'!AD9</f>
        <v/>
      </c>
      <c r="J104" s="7" t="str">
        <f>'申込書（リレー種目）'!AE9</f>
        <v/>
      </c>
      <c r="K104" s="7" t="str">
        <f>IF(ISBLANK('申込書（個人種目）'!AE110),"",'申込書（個人種目）'!AE110)</f>
        <v/>
      </c>
    </row>
    <row r="105" spans="1:11" x14ac:dyDescent="0.15">
      <c r="A105" s="7">
        <v>4</v>
      </c>
      <c r="B105" s="7" t="str">
        <f>'申込書（リレー種目）'!S10</f>
        <v/>
      </c>
      <c r="C105" s="7" t="str">
        <f>'申込書（リレー種目）'!Y10</f>
        <v/>
      </c>
      <c r="E105" s="7" t="str">
        <f>'申込書（リレー種目）'!Z10</f>
        <v/>
      </c>
      <c r="F105" s="7" t="str">
        <f>'申込書（リレー種目）'!AA10</f>
        <v/>
      </c>
      <c r="G105" s="7" t="str">
        <f>'申込書（リレー種目）'!AB10</f>
        <v/>
      </c>
      <c r="H105" s="7" t="str">
        <f>'申込書（リレー種目）'!AC10</f>
        <v/>
      </c>
      <c r="I105" s="7" t="str">
        <f>'申込書（リレー種目）'!AD10</f>
        <v/>
      </c>
      <c r="J105" s="7" t="str">
        <f>'申込書（リレー種目）'!AE10</f>
        <v/>
      </c>
      <c r="K105" s="7" t="str">
        <f>IF(ISBLANK('申込書（個人種目）'!AE111),"",'申込書（個人種目）'!AE111)</f>
        <v/>
      </c>
    </row>
    <row r="106" spans="1:11" x14ac:dyDescent="0.15">
      <c r="A106" s="7">
        <v>5</v>
      </c>
      <c r="B106" s="7" t="str">
        <f>'申込書（リレー種目）'!S11</f>
        <v/>
      </c>
      <c r="C106" s="7" t="str">
        <f>'申込書（リレー種目）'!Y11</f>
        <v/>
      </c>
      <c r="E106" s="7" t="str">
        <f>'申込書（リレー種目）'!Z11</f>
        <v/>
      </c>
      <c r="F106" s="7" t="str">
        <f>'申込書（リレー種目）'!AA11</f>
        <v/>
      </c>
      <c r="G106" s="7" t="str">
        <f>'申込書（リレー種目）'!AB11</f>
        <v/>
      </c>
      <c r="H106" s="7" t="str">
        <f>'申込書（リレー種目）'!AC11</f>
        <v/>
      </c>
      <c r="I106" s="7" t="str">
        <f>'申込書（リレー種目）'!AD11</f>
        <v/>
      </c>
      <c r="J106" s="7" t="str">
        <f>'申込書（リレー種目）'!AE11</f>
        <v/>
      </c>
      <c r="K106" s="7" t="str">
        <f>IF(ISBLANK('申込書（個人種目）'!AE112),"",'申込書（個人種目）'!AE112)</f>
        <v/>
      </c>
    </row>
    <row r="107" spans="1:11" x14ac:dyDescent="0.15">
      <c r="A107" s="7">
        <v>6</v>
      </c>
      <c r="B107" s="7" t="str">
        <f>'申込書（リレー種目）'!S12</f>
        <v/>
      </c>
      <c r="C107" s="7" t="str">
        <f>'申込書（リレー種目）'!Y12</f>
        <v/>
      </c>
      <c r="E107" s="7" t="str">
        <f>'申込書（リレー種目）'!Z12</f>
        <v/>
      </c>
      <c r="F107" s="7" t="str">
        <f>'申込書（リレー種目）'!AA12</f>
        <v/>
      </c>
      <c r="G107" s="7" t="str">
        <f>'申込書（リレー種目）'!AB12</f>
        <v/>
      </c>
      <c r="H107" s="7" t="str">
        <f>'申込書（リレー種目）'!AC12</f>
        <v/>
      </c>
      <c r="I107" s="7" t="str">
        <f>'申込書（リレー種目）'!AD12</f>
        <v/>
      </c>
      <c r="J107" s="7" t="str">
        <f>'申込書（リレー種目）'!AE12</f>
        <v/>
      </c>
      <c r="K107" s="7" t="str">
        <f>IF(ISBLANK('申込書（個人種目）'!AE113),"",'申込書（個人種目）'!AE113)</f>
        <v/>
      </c>
    </row>
    <row r="108" spans="1:11" x14ac:dyDescent="0.15">
      <c r="A108" s="7">
        <v>7</v>
      </c>
      <c r="B108" s="7" t="str">
        <f>'申込書（リレー種目）'!S13</f>
        <v/>
      </c>
      <c r="C108" s="7" t="str">
        <f>'申込書（リレー種目）'!Y13</f>
        <v/>
      </c>
      <c r="E108" s="7" t="str">
        <f>'申込書（リレー種目）'!Z13</f>
        <v/>
      </c>
      <c r="F108" s="7" t="str">
        <f>'申込書（リレー種目）'!AA13</f>
        <v/>
      </c>
      <c r="G108" s="7" t="str">
        <f>'申込書（リレー種目）'!AB13</f>
        <v/>
      </c>
      <c r="H108" s="7" t="str">
        <f>'申込書（リレー種目）'!AC13</f>
        <v/>
      </c>
      <c r="I108" s="7" t="str">
        <f>'申込書（リレー種目）'!AD13</f>
        <v/>
      </c>
      <c r="J108" s="7" t="str">
        <f>'申込書（リレー種目）'!AE13</f>
        <v/>
      </c>
      <c r="K108" s="7" t="str">
        <f>IF(ISBLANK('申込書（個人種目）'!AE114),"",'申込書（個人種目）'!AE114)</f>
        <v/>
      </c>
    </row>
    <row r="109" spans="1:11" x14ac:dyDescent="0.15">
      <c r="A109" s="7">
        <v>8</v>
      </c>
      <c r="B109" s="7" t="str">
        <f>'申込書（リレー種目）'!S14</f>
        <v/>
      </c>
      <c r="C109" s="7" t="str">
        <f>'申込書（リレー種目）'!Y14</f>
        <v/>
      </c>
      <c r="E109" s="7" t="str">
        <f>'申込書（リレー種目）'!Z14</f>
        <v/>
      </c>
      <c r="F109" s="7" t="str">
        <f>'申込書（リレー種目）'!AA14</f>
        <v/>
      </c>
      <c r="G109" s="7" t="str">
        <f>'申込書（リレー種目）'!AB14</f>
        <v/>
      </c>
      <c r="H109" s="7" t="str">
        <f>'申込書（リレー種目）'!AC14</f>
        <v/>
      </c>
      <c r="I109" s="7" t="str">
        <f>'申込書（リレー種目）'!AD14</f>
        <v/>
      </c>
      <c r="J109" s="7" t="str">
        <f>'申込書（リレー種目）'!AE14</f>
        <v/>
      </c>
      <c r="K109" s="7" t="str">
        <f>IF(ISBLANK('申込書（個人種目）'!AE115),"",'申込書（個人種目）'!AE115)</f>
        <v/>
      </c>
    </row>
    <row r="110" spans="1:11" x14ac:dyDescent="0.15">
      <c r="A110" s="7">
        <v>9</v>
      </c>
      <c r="B110" s="7" t="str">
        <f>'申込書（リレー種目）'!S15</f>
        <v/>
      </c>
      <c r="C110" s="7" t="str">
        <f>'申込書（リレー種目）'!Y15</f>
        <v/>
      </c>
      <c r="E110" s="7" t="str">
        <f>'申込書（リレー種目）'!Z15</f>
        <v/>
      </c>
      <c r="F110" s="7" t="str">
        <f>'申込書（リレー種目）'!AA15</f>
        <v/>
      </c>
      <c r="G110" s="7" t="str">
        <f>'申込書（リレー種目）'!AB15</f>
        <v/>
      </c>
      <c r="H110" s="7" t="str">
        <f>'申込書（リレー種目）'!AC15</f>
        <v/>
      </c>
      <c r="I110" s="7" t="str">
        <f>'申込書（リレー種目）'!AD15</f>
        <v/>
      </c>
      <c r="J110" s="7" t="str">
        <f>'申込書（リレー種目）'!AE15</f>
        <v/>
      </c>
      <c r="K110" s="7" t="str">
        <f>IF(ISBLANK('申込書（個人種目）'!AE116),"",'申込書（個人種目）'!AE116)</f>
        <v/>
      </c>
    </row>
    <row r="111" spans="1:11" x14ac:dyDescent="0.15">
      <c r="A111" s="7">
        <v>10</v>
      </c>
      <c r="B111" s="7" t="str">
        <f>'申込書（リレー種目）'!S16</f>
        <v/>
      </c>
      <c r="C111" s="7" t="str">
        <f>'申込書（リレー種目）'!Y16</f>
        <v/>
      </c>
      <c r="E111" s="7" t="str">
        <f>'申込書（リレー種目）'!Z16</f>
        <v/>
      </c>
      <c r="F111" s="7" t="str">
        <f>'申込書（リレー種目）'!AA16</f>
        <v/>
      </c>
      <c r="G111" s="7" t="str">
        <f>'申込書（リレー種目）'!AB16</f>
        <v/>
      </c>
      <c r="H111" s="7" t="str">
        <f>'申込書（リレー種目）'!AC16</f>
        <v/>
      </c>
      <c r="I111" s="7" t="str">
        <f>'申込書（リレー種目）'!AD16</f>
        <v/>
      </c>
      <c r="J111" s="7" t="str">
        <f>'申込書（リレー種目）'!AE16</f>
        <v/>
      </c>
      <c r="K111" s="7" t="str">
        <f>IF(ISBLANK('申込書（個人種目）'!AE117),"",'申込書（個人種目）'!AE117)</f>
        <v/>
      </c>
    </row>
    <row r="112" spans="1:11" x14ac:dyDescent="0.15">
      <c r="A112" s="7">
        <v>11</v>
      </c>
      <c r="B112" s="7" t="str">
        <f>'申込書（リレー種目）'!S17</f>
        <v/>
      </c>
      <c r="C112" s="7" t="str">
        <f>'申込書（リレー種目）'!Y17</f>
        <v/>
      </c>
      <c r="E112" s="7" t="str">
        <f>'申込書（リレー種目）'!Z17</f>
        <v/>
      </c>
      <c r="F112" s="7" t="str">
        <f>'申込書（リレー種目）'!AA17</f>
        <v/>
      </c>
      <c r="G112" s="7" t="str">
        <f>'申込書（リレー種目）'!AB17</f>
        <v/>
      </c>
      <c r="H112" s="7" t="str">
        <f>'申込書（リレー種目）'!AC17</f>
        <v/>
      </c>
      <c r="I112" s="7" t="str">
        <f>'申込書（リレー種目）'!AD17</f>
        <v/>
      </c>
      <c r="J112" s="7" t="str">
        <f>'申込書（リレー種目）'!AE17</f>
        <v/>
      </c>
      <c r="K112" s="7" t="str">
        <f>IF(ISBLANK('申込書（個人種目）'!AE118),"",'申込書（個人種目）'!AE118)</f>
        <v/>
      </c>
    </row>
    <row r="113" spans="1:11" x14ac:dyDescent="0.15">
      <c r="A113" s="7">
        <v>12</v>
      </c>
      <c r="B113" s="7" t="str">
        <f>'申込書（リレー種目）'!S18</f>
        <v/>
      </c>
      <c r="C113" s="7" t="str">
        <f>'申込書（リレー種目）'!Y18</f>
        <v/>
      </c>
      <c r="E113" s="7" t="str">
        <f>'申込書（リレー種目）'!Z18</f>
        <v/>
      </c>
      <c r="F113" s="7" t="str">
        <f>'申込書（リレー種目）'!AA18</f>
        <v/>
      </c>
      <c r="G113" s="7" t="str">
        <f>'申込書（リレー種目）'!AB18</f>
        <v/>
      </c>
      <c r="H113" s="7" t="str">
        <f>'申込書（リレー種目）'!AC18</f>
        <v/>
      </c>
      <c r="I113" s="7" t="str">
        <f>'申込書（リレー種目）'!AD18</f>
        <v/>
      </c>
      <c r="J113" s="7" t="str">
        <f>'申込書（リレー種目）'!AE18</f>
        <v/>
      </c>
      <c r="K113" s="7" t="str">
        <f>IF(ISBLANK('申込書（個人種目）'!AE119),"",'申込書（個人種目）'!AE119)</f>
        <v/>
      </c>
    </row>
    <row r="114" spans="1:11" x14ac:dyDescent="0.15">
      <c r="A114" s="7">
        <v>13</v>
      </c>
      <c r="B114" s="7" t="str">
        <f>'申込書（リレー種目）'!S34</f>
        <v/>
      </c>
      <c r="C114" s="7" t="str">
        <f>'申込書（リレー種目）'!Y34</f>
        <v/>
      </c>
      <c r="E114" s="7" t="str">
        <f>'申込書（リレー種目）'!Z34</f>
        <v/>
      </c>
      <c r="F114" s="7" t="str">
        <f>'申込書（リレー種目）'!AA34</f>
        <v/>
      </c>
      <c r="G114" s="7" t="str">
        <f>'申込書（リレー種目）'!AB34</f>
        <v/>
      </c>
      <c r="H114" s="7" t="str">
        <f>'申込書（リレー種目）'!AC34</f>
        <v/>
      </c>
      <c r="I114" s="7" t="str">
        <f>'申込書（リレー種目）'!AD34</f>
        <v/>
      </c>
      <c r="J114" s="7" t="str">
        <f>'申込書（リレー種目）'!AE34</f>
        <v/>
      </c>
      <c r="K114" s="7" t="str">
        <f>IF(ISBLANK('申込書（個人種目）'!AE120),"",'申込書（個人種目）'!AE120)</f>
        <v/>
      </c>
    </row>
    <row r="115" spans="1:11" x14ac:dyDescent="0.15">
      <c r="A115" s="7">
        <v>14</v>
      </c>
      <c r="B115" s="7" t="str">
        <f>'申込書（リレー種目）'!S35</f>
        <v/>
      </c>
      <c r="C115" s="7" t="str">
        <f>'申込書（リレー種目）'!Y35</f>
        <v/>
      </c>
      <c r="E115" s="7" t="str">
        <f>'申込書（リレー種目）'!Z35</f>
        <v/>
      </c>
      <c r="F115" s="7" t="str">
        <f>'申込書（リレー種目）'!AA35</f>
        <v/>
      </c>
      <c r="G115" s="7" t="str">
        <f>'申込書（リレー種目）'!AB35</f>
        <v/>
      </c>
      <c r="H115" s="7" t="str">
        <f>'申込書（リレー種目）'!AC35</f>
        <v/>
      </c>
      <c r="I115" s="7" t="str">
        <f>'申込書（リレー種目）'!AD35</f>
        <v/>
      </c>
      <c r="J115" s="7" t="str">
        <f>'申込書（リレー種目）'!AE35</f>
        <v/>
      </c>
      <c r="K115" s="7" t="str">
        <f>IF(ISBLANK('申込書（個人種目）'!AE121),"",'申込書（個人種目）'!AE121)</f>
        <v/>
      </c>
    </row>
    <row r="116" spans="1:11" x14ac:dyDescent="0.15">
      <c r="A116" s="7">
        <v>15</v>
      </c>
      <c r="B116" s="7" t="str">
        <f>'申込書（リレー種目）'!S36</f>
        <v/>
      </c>
      <c r="C116" s="7" t="str">
        <f>'申込書（リレー種目）'!Y36</f>
        <v/>
      </c>
      <c r="E116" s="7" t="str">
        <f>'申込書（リレー種目）'!Z36</f>
        <v/>
      </c>
      <c r="F116" s="7" t="str">
        <f>'申込書（リレー種目）'!AA36</f>
        <v/>
      </c>
      <c r="G116" s="7" t="str">
        <f>'申込書（リレー種目）'!AB36</f>
        <v/>
      </c>
      <c r="H116" s="7" t="str">
        <f>'申込書（リレー種目）'!AC36</f>
        <v/>
      </c>
      <c r="I116" s="7" t="str">
        <f>'申込書（リレー種目）'!AD36</f>
        <v/>
      </c>
      <c r="J116" s="7" t="str">
        <f>'申込書（リレー種目）'!AE36</f>
        <v/>
      </c>
      <c r="K116" s="7" t="str">
        <f>IF(ISBLANK('申込書（個人種目）'!AE122),"",'申込書（個人種目）'!AE122)</f>
        <v/>
      </c>
    </row>
    <row r="117" spans="1:11" x14ac:dyDescent="0.15">
      <c r="A117" s="7">
        <v>16</v>
      </c>
      <c r="B117" s="7" t="str">
        <f>'申込書（リレー種目）'!S37</f>
        <v/>
      </c>
      <c r="C117" s="7" t="str">
        <f>'申込書（リレー種目）'!Y37</f>
        <v/>
      </c>
      <c r="E117" s="7" t="str">
        <f>'申込書（リレー種目）'!Z37</f>
        <v/>
      </c>
      <c r="F117" s="7" t="str">
        <f>'申込書（リレー種目）'!AA37</f>
        <v/>
      </c>
      <c r="G117" s="7" t="str">
        <f>'申込書（リレー種目）'!AB37</f>
        <v/>
      </c>
      <c r="H117" s="7" t="str">
        <f>'申込書（リレー種目）'!AC37</f>
        <v/>
      </c>
      <c r="I117" s="7" t="str">
        <f>'申込書（リレー種目）'!AD37</f>
        <v/>
      </c>
      <c r="J117" s="7" t="str">
        <f>'申込書（リレー種目）'!AE37</f>
        <v/>
      </c>
      <c r="K117" s="7" t="str">
        <f>IF(ISBLANK('申込書（個人種目）'!AE123),"",'申込書（個人種目）'!AE123)</f>
        <v/>
      </c>
    </row>
    <row r="118" spans="1:11" x14ac:dyDescent="0.15">
      <c r="A118" s="7">
        <v>17</v>
      </c>
      <c r="B118" s="7" t="str">
        <f>'申込書（リレー種目）'!S38</f>
        <v/>
      </c>
      <c r="C118" s="7" t="str">
        <f>'申込書（リレー種目）'!Y38</f>
        <v/>
      </c>
      <c r="E118" s="7" t="str">
        <f>'申込書（リレー種目）'!Z38</f>
        <v/>
      </c>
      <c r="F118" s="7" t="str">
        <f>'申込書（リレー種目）'!AA38</f>
        <v/>
      </c>
      <c r="G118" s="7" t="str">
        <f>'申込書（リレー種目）'!AB38</f>
        <v/>
      </c>
      <c r="H118" s="7" t="str">
        <f>'申込書（リレー種目）'!AC38</f>
        <v/>
      </c>
      <c r="I118" s="7" t="str">
        <f>'申込書（リレー種目）'!AD38</f>
        <v/>
      </c>
      <c r="J118" s="7" t="str">
        <f>'申込書（リレー種目）'!AE38</f>
        <v/>
      </c>
      <c r="K118" s="7" t="str">
        <f>IF(ISBLANK('申込書（個人種目）'!AE124),"",'申込書（個人種目）'!AE124)</f>
        <v/>
      </c>
    </row>
    <row r="119" spans="1:11" x14ac:dyDescent="0.15">
      <c r="A119" s="7">
        <v>18</v>
      </c>
      <c r="B119" s="7" t="str">
        <f>'申込書（リレー種目）'!S39</f>
        <v/>
      </c>
      <c r="C119" s="7" t="str">
        <f>'申込書（リレー種目）'!Y39</f>
        <v/>
      </c>
      <c r="E119" s="7" t="str">
        <f>'申込書（リレー種目）'!Z39</f>
        <v/>
      </c>
      <c r="F119" s="7" t="str">
        <f>'申込書（リレー種目）'!AA39</f>
        <v/>
      </c>
      <c r="G119" s="7" t="str">
        <f>'申込書（リレー種目）'!AB39</f>
        <v/>
      </c>
      <c r="H119" s="7" t="str">
        <f>'申込書（リレー種目）'!AC39</f>
        <v/>
      </c>
      <c r="I119" s="7" t="str">
        <f>'申込書（リレー種目）'!AD39</f>
        <v/>
      </c>
      <c r="J119" s="7" t="str">
        <f>'申込書（リレー種目）'!AE39</f>
        <v/>
      </c>
      <c r="K119" s="7" t="str">
        <f>IF(ISBLANK('申込書（個人種目）'!AE125),"",'申込書（個人種目）'!AE125)</f>
        <v/>
      </c>
    </row>
    <row r="120" spans="1:11" x14ac:dyDescent="0.15">
      <c r="A120" s="7">
        <v>19</v>
      </c>
      <c r="B120" s="7" t="str">
        <f>'申込書（リレー種目）'!S40</f>
        <v/>
      </c>
      <c r="C120" s="7" t="str">
        <f>'申込書（リレー種目）'!Y40</f>
        <v/>
      </c>
      <c r="E120" s="7" t="str">
        <f>'申込書（リレー種目）'!Z40</f>
        <v/>
      </c>
      <c r="F120" s="7" t="str">
        <f>'申込書（リレー種目）'!AA40</f>
        <v/>
      </c>
      <c r="G120" s="7" t="str">
        <f>'申込書（リレー種目）'!AB40</f>
        <v/>
      </c>
      <c r="H120" s="7" t="str">
        <f>'申込書（リレー種目）'!AC40</f>
        <v/>
      </c>
      <c r="I120" s="7" t="str">
        <f>'申込書（リレー種目）'!AD40</f>
        <v/>
      </c>
      <c r="J120" s="7" t="str">
        <f>'申込書（リレー種目）'!AE40</f>
        <v/>
      </c>
      <c r="K120" s="7" t="str">
        <f>IF(ISBLANK('申込書（個人種目）'!AE126),"",'申込書（個人種目）'!AE126)</f>
        <v/>
      </c>
    </row>
    <row r="121" spans="1:11" x14ac:dyDescent="0.15">
      <c r="A121" s="7">
        <v>20</v>
      </c>
      <c r="B121" s="7" t="str">
        <f>'申込書（リレー種目）'!S41</f>
        <v/>
      </c>
      <c r="C121" s="7" t="str">
        <f>'申込書（リレー種目）'!Y41</f>
        <v/>
      </c>
      <c r="E121" s="7" t="str">
        <f>'申込書（リレー種目）'!Z41</f>
        <v/>
      </c>
      <c r="F121" s="7" t="str">
        <f>'申込書（リレー種目）'!AA41</f>
        <v/>
      </c>
      <c r="G121" s="7" t="str">
        <f>'申込書（リレー種目）'!AB41</f>
        <v/>
      </c>
      <c r="H121" s="7" t="str">
        <f>'申込書（リレー種目）'!AC41</f>
        <v/>
      </c>
      <c r="I121" s="7" t="str">
        <f>'申込書（リレー種目）'!AD41</f>
        <v/>
      </c>
      <c r="J121" s="7" t="str">
        <f>'申込書（リレー種目）'!AE41</f>
        <v/>
      </c>
      <c r="K121" s="7" t="str">
        <f>IF(ISBLANK('申込書（個人種目）'!AE127),"",'申込書（個人種目）'!AE127)</f>
        <v/>
      </c>
    </row>
    <row r="122" spans="1:11" x14ac:dyDescent="0.15">
      <c r="A122" s="7">
        <v>21</v>
      </c>
      <c r="B122" s="7" t="str">
        <f>'申込書（リレー種目）'!S42</f>
        <v/>
      </c>
      <c r="C122" s="7" t="str">
        <f>'申込書（リレー種目）'!Y42</f>
        <v/>
      </c>
      <c r="E122" s="7" t="str">
        <f>'申込書（リレー種目）'!Z42</f>
        <v/>
      </c>
      <c r="F122" s="7" t="str">
        <f>'申込書（リレー種目）'!AA42</f>
        <v/>
      </c>
      <c r="G122" s="7" t="str">
        <f>'申込書（リレー種目）'!AB42</f>
        <v/>
      </c>
      <c r="H122" s="7" t="str">
        <f>'申込書（リレー種目）'!AC42</f>
        <v/>
      </c>
      <c r="I122" s="7" t="str">
        <f>'申込書（リレー種目）'!AD42</f>
        <v/>
      </c>
      <c r="J122" s="7" t="str">
        <f>'申込書（リレー種目）'!AE42</f>
        <v/>
      </c>
      <c r="K122" s="7" t="str">
        <f>IF(ISBLANK('申込書（個人種目）'!AE128),"",'申込書（個人種目）'!AE128)</f>
        <v/>
      </c>
    </row>
    <row r="123" spans="1:11" x14ac:dyDescent="0.15">
      <c r="A123" s="7">
        <v>22</v>
      </c>
      <c r="B123" s="7" t="str">
        <f>'申込書（リレー種目）'!S43</f>
        <v/>
      </c>
      <c r="C123" s="7" t="str">
        <f>'申込書（リレー種目）'!Y43</f>
        <v/>
      </c>
      <c r="E123" s="7" t="str">
        <f>'申込書（リレー種目）'!Z43</f>
        <v/>
      </c>
      <c r="F123" s="7" t="str">
        <f>'申込書（リレー種目）'!AA43</f>
        <v/>
      </c>
      <c r="G123" s="7" t="str">
        <f>'申込書（リレー種目）'!AB43</f>
        <v/>
      </c>
      <c r="H123" s="7" t="str">
        <f>'申込書（リレー種目）'!AC43</f>
        <v/>
      </c>
      <c r="I123" s="7" t="str">
        <f>'申込書（リレー種目）'!AD43</f>
        <v/>
      </c>
      <c r="J123" s="7" t="str">
        <f>'申込書（リレー種目）'!AE43</f>
        <v/>
      </c>
      <c r="K123" s="7" t="str">
        <f>IF(ISBLANK('申込書（個人種目）'!AE129),"",'申込書（個人種目）'!AE129)</f>
        <v/>
      </c>
    </row>
    <row r="124" spans="1:11" x14ac:dyDescent="0.15">
      <c r="A124" s="7">
        <v>23</v>
      </c>
      <c r="B124" s="7" t="str">
        <f>'申込書（リレー種目）'!S44</f>
        <v/>
      </c>
      <c r="C124" s="7" t="str">
        <f>'申込書（リレー種目）'!Y44</f>
        <v/>
      </c>
      <c r="E124" s="7" t="str">
        <f>'申込書（リレー種目）'!Z44</f>
        <v/>
      </c>
      <c r="F124" s="7" t="str">
        <f>'申込書（リレー種目）'!AA44</f>
        <v/>
      </c>
      <c r="G124" s="7" t="str">
        <f>'申込書（リレー種目）'!AB44</f>
        <v/>
      </c>
      <c r="H124" s="7" t="str">
        <f>'申込書（リレー種目）'!AC44</f>
        <v/>
      </c>
      <c r="I124" s="7" t="str">
        <f>'申込書（リレー種目）'!AD44</f>
        <v/>
      </c>
      <c r="J124" s="7" t="str">
        <f>'申込書（リレー種目）'!AE44</f>
        <v/>
      </c>
      <c r="K124" s="7" t="str">
        <f>IF(ISBLANK('申込書（個人種目）'!AE130),"",'申込書（個人種目）'!AE130)</f>
        <v/>
      </c>
    </row>
    <row r="125" spans="1:11" x14ac:dyDescent="0.15">
      <c r="A125" s="7">
        <v>24</v>
      </c>
      <c r="B125" s="7" t="str">
        <f>'申込書（リレー種目）'!S45</f>
        <v/>
      </c>
      <c r="C125" s="7" t="str">
        <f>'申込書（リレー種目）'!Y45</f>
        <v/>
      </c>
      <c r="E125" s="7" t="str">
        <f>'申込書（リレー種目）'!Z45</f>
        <v/>
      </c>
      <c r="F125" s="7" t="str">
        <f>'申込書（リレー種目）'!AA45</f>
        <v/>
      </c>
      <c r="G125" s="7" t="str">
        <f>'申込書（リレー種目）'!AB45</f>
        <v/>
      </c>
      <c r="H125" s="7" t="str">
        <f>'申込書（リレー種目）'!AC45</f>
        <v/>
      </c>
      <c r="I125" s="7" t="str">
        <f>'申込書（リレー種目）'!AD45</f>
        <v/>
      </c>
      <c r="J125" s="7" t="str">
        <f>'申込書（リレー種目）'!AE45</f>
        <v/>
      </c>
      <c r="K125" s="7" t="str">
        <f>IF(ISBLANK('申込書（個人種目）'!AE131),"",'申込書（個人種目）'!AE131)</f>
        <v/>
      </c>
    </row>
    <row r="126" spans="1:11" x14ac:dyDescent="0.15">
      <c r="A126" s="7">
        <v>25</v>
      </c>
      <c r="B126" s="7" t="str">
        <f>'申込書（リレー種目）'!S61</f>
        <v/>
      </c>
      <c r="C126" s="7" t="str">
        <f>'申込書（リレー種目）'!Y61</f>
        <v/>
      </c>
      <c r="E126" s="7" t="str">
        <f>'申込書（リレー種目）'!Z61</f>
        <v/>
      </c>
      <c r="F126" s="7" t="str">
        <f>'申込書（リレー種目）'!AA61</f>
        <v/>
      </c>
      <c r="G126" s="7" t="str">
        <f>'申込書（リレー種目）'!AB61</f>
        <v/>
      </c>
      <c r="H126" s="8" t="str">
        <f>'申込書（リレー種目）'!AC61</f>
        <v/>
      </c>
      <c r="I126" s="8" t="str">
        <f>'申込書（リレー種目）'!AD61</f>
        <v/>
      </c>
      <c r="J126" s="8" t="str">
        <f>'申込書（リレー種目）'!AE61</f>
        <v/>
      </c>
      <c r="K126" s="7" t="str">
        <f>IF(ISBLANK('申込書（個人種目）'!AE132),"",'申込書（個人種目）'!AE132)</f>
        <v/>
      </c>
    </row>
    <row r="127" spans="1:11" x14ac:dyDescent="0.15">
      <c r="A127" s="7">
        <v>26</v>
      </c>
      <c r="B127" s="7" t="str">
        <f>'申込書（リレー種目）'!S62</f>
        <v/>
      </c>
      <c r="C127" s="7" t="str">
        <f>'申込書（リレー種目）'!Y62</f>
        <v/>
      </c>
      <c r="E127" s="7" t="str">
        <f>'申込書（リレー種目）'!Z62</f>
        <v/>
      </c>
      <c r="F127" s="7" t="str">
        <f>'申込書（リレー種目）'!AA62</f>
        <v/>
      </c>
      <c r="G127" s="7" t="str">
        <f>'申込書（リレー種目）'!AB62</f>
        <v/>
      </c>
      <c r="H127" s="8" t="str">
        <f>'申込書（リレー種目）'!AC62</f>
        <v/>
      </c>
      <c r="I127" s="8" t="str">
        <f>'申込書（リレー種目）'!AD62</f>
        <v/>
      </c>
      <c r="J127" s="8" t="str">
        <f>'申込書（リレー種目）'!AE62</f>
        <v/>
      </c>
    </row>
    <row r="128" spans="1:11" x14ac:dyDescent="0.15">
      <c r="A128" s="7">
        <v>27</v>
      </c>
      <c r="B128" s="7" t="str">
        <f>'申込書（リレー種目）'!S63</f>
        <v/>
      </c>
      <c r="C128" s="7" t="str">
        <f>'申込書（リレー種目）'!Y63</f>
        <v/>
      </c>
      <c r="E128" s="7" t="str">
        <f>'申込書（リレー種目）'!Z63</f>
        <v/>
      </c>
      <c r="F128" s="7" t="str">
        <f>'申込書（リレー種目）'!AA63</f>
        <v/>
      </c>
      <c r="G128" s="7" t="str">
        <f>'申込書（リレー種目）'!AB63</f>
        <v/>
      </c>
      <c r="H128" s="8" t="str">
        <f>'申込書（リレー種目）'!AC63</f>
        <v/>
      </c>
      <c r="I128" s="8" t="str">
        <f>'申込書（リレー種目）'!AD63</f>
        <v/>
      </c>
      <c r="J128" s="8" t="str">
        <f>'申込書（リレー種目）'!AE63</f>
        <v/>
      </c>
    </row>
    <row r="129" spans="1:10" x14ac:dyDescent="0.15">
      <c r="A129" s="7">
        <v>28</v>
      </c>
      <c r="B129" s="7" t="str">
        <f>'申込書（リレー種目）'!S64</f>
        <v/>
      </c>
      <c r="C129" s="7" t="str">
        <f>'申込書（リレー種目）'!Y64</f>
        <v/>
      </c>
      <c r="E129" s="7" t="str">
        <f>'申込書（リレー種目）'!Z64</f>
        <v/>
      </c>
      <c r="F129" s="7" t="str">
        <f>'申込書（リレー種目）'!AA64</f>
        <v/>
      </c>
      <c r="G129" s="7" t="str">
        <f>'申込書（リレー種目）'!AB64</f>
        <v/>
      </c>
      <c r="H129" s="8" t="str">
        <f>'申込書（リレー種目）'!AC64</f>
        <v/>
      </c>
      <c r="I129" s="8" t="str">
        <f>'申込書（リレー種目）'!AD64</f>
        <v/>
      </c>
      <c r="J129" s="8" t="str">
        <f>'申込書（リレー種目）'!AE64</f>
        <v/>
      </c>
    </row>
    <row r="130" spans="1:10" x14ac:dyDescent="0.15">
      <c r="A130" s="7">
        <v>29</v>
      </c>
      <c r="B130" s="7" t="str">
        <f>'申込書（リレー種目）'!S65</f>
        <v/>
      </c>
      <c r="C130" s="7" t="str">
        <f>'申込書（リレー種目）'!Y65</f>
        <v/>
      </c>
      <c r="E130" s="7" t="str">
        <f>'申込書（リレー種目）'!Z65</f>
        <v/>
      </c>
      <c r="F130" s="7" t="str">
        <f>'申込書（リレー種目）'!AA65</f>
        <v/>
      </c>
      <c r="G130" s="7" t="str">
        <f>'申込書（リレー種目）'!AB65</f>
        <v/>
      </c>
      <c r="H130" s="8" t="str">
        <f>'申込書（リレー種目）'!AC65</f>
        <v/>
      </c>
      <c r="I130" s="8" t="str">
        <f>'申込書（リレー種目）'!AD65</f>
        <v/>
      </c>
      <c r="J130" s="8" t="str">
        <f>'申込書（リレー種目）'!AE65</f>
        <v/>
      </c>
    </row>
    <row r="131" spans="1:10" x14ac:dyDescent="0.15">
      <c r="A131" s="7">
        <v>30</v>
      </c>
      <c r="B131" s="7" t="str">
        <f>'申込書（リレー種目）'!S66</f>
        <v/>
      </c>
      <c r="C131" s="7" t="str">
        <f>'申込書（リレー種目）'!Y66</f>
        <v/>
      </c>
      <c r="E131" s="7" t="str">
        <f>'申込書（リレー種目）'!Z66</f>
        <v/>
      </c>
      <c r="F131" s="7" t="str">
        <f>'申込書（リレー種目）'!AA66</f>
        <v/>
      </c>
      <c r="G131" s="7" t="str">
        <f>'申込書（リレー種目）'!AB66</f>
        <v/>
      </c>
      <c r="H131" s="8" t="str">
        <f>'申込書（リレー種目）'!AC66</f>
        <v/>
      </c>
      <c r="I131" s="8" t="str">
        <f>'申込書（リレー種目）'!AD66</f>
        <v/>
      </c>
      <c r="J131" s="8" t="str">
        <f>'申込書（リレー種目）'!AE66</f>
        <v/>
      </c>
    </row>
    <row r="132" spans="1:10" x14ac:dyDescent="0.15">
      <c r="A132" s="7">
        <v>31</v>
      </c>
      <c r="B132" s="7" t="str">
        <f>'申込書（リレー種目）'!S67</f>
        <v/>
      </c>
      <c r="C132" s="7" t="str">
        <f>'申込書（リレー種目）'!Y67</f>
        <v/>
      </c>
      <c r="E132" s="7" t="str">
        <f>'申込書（リレー種目）'!Z67</f>
        <v/>
      </c>
      <c r="F132" s="7" t="str">
        <f>'申込書（リレー種目）'!AA67</f>
        <v/>
      </c>
      <c r="G132" s="7" t="str">
        <f>'申込書（リレー種目）'!AB67</f>
        <v/>
      </c>
      <c r="H132" s="8" t="str">
        <f>'申込書（リレー種目）'!AC67</f>
        <v/>
      </c>
      <c r="I132" s="8" t="str">
        <f>'申込書（リレー種目）'!AD67</f>
        <v/>
      </c>
      <c r="J132" s="8" t="str">
        <f>'申込書（リレー種目）'!AE67</f>
        <v/>
      </c>
    </row>
    <row r="133" spans="1:10" x14ac:dyDescent="0.15">
      <c r="A133" s="7">
        <v>32</v>
      </c>
      <c r="B133" s="7" t="str">
        <f>'申込書（リレー種目）'!S68</f>
        <v/>
      </c>
      <c r="C133" s="7" t="str">
        <f>'申込書（リレー種目）'!Y68</f>
        <v/>
      </c>
      <c r="E133" s="7" t="str">
        <f>'申込書（リレー種目）'!Z68</f>
        <v/>
      </c>
      <c r="F133" s="7" t="str">
        <f>'申込書（リレー種目）'!AA68</f>
        <v/>
      </c>
      <c r="G133" s="7" t="str">
        <f>'申込書（リレー種目）'!AB68</f>
        <v/>
      </c>
      <c r="H133" s="8" t="str">
        <f>'申込書（リレー種目）'!AC68</f>
        <v/>
      </c>
      <c r="I133" s="8" t="str">
        <f>'申込書（リレー種目）'!AD68</f>
        <v/>
      </c>
      <c r="J133" s="8" t="str">
        <f>'申込書（リレー種目）'!AE68</f>
        <v/>
      </c>
    </row>
    <row r="134" spans="1:10" x14ac:dyDescent="0.15">
      <c r="A134" s="7">
        <v>33</v>
      </c>
      <c r="B134" s="7" t="str">
        <f>'申込書（リレー種目）'!S69</f>
        <v/>
      </c>
      <c r="C134" s="7" t="str">
        <f>'申込書（リレー種目）'!Y69</f>
        <v/>
      </c>
      <c r="E134" s="7" t="str">
        <f>'申込書（リレー種目）'!Z69</f>
        <v/>
      </c>
      <c r="F134" s="7" t="str">
        <f>'申込書（リレー種目）'!AA69</f>
        <v/>
      </c>
      <c r="G134" s="7" t="str">
        <f>'申込書（リレー種目）'!AB69</f>
        <v/>
      </c>
      <c r="H134" s="8" t="str">
        <f>'申込書（リレー種目）'!AC69</f>
        <v/>
      </c>
      <c r="I134" s="8" t="str">
        <f>'申込書（リレー種目）'!AD69</f>
        <v/>
      </c>
      <c r="J134" s="8" t="str">
        <f>'申込書（リレー種目）'!AE69</f>
        <v/>
      </c>
    </row>
    <row r="135" spans="1:10" x14ac:dyDescent="0.15">
      <c r="A135" s="7">
        <v>34</v>
      </c>
      <c r="B135" s="7" t="str">
        <f>'申込書（リレー種目）'!S70</f>
        <v/>
      </c>
      <c r="C135" s="7" t="str">
        <f>'申込書（リレー種目）'!Y70</f>
        <v/>
      </c>
      <c r="E135" s="7" t="str">
        <f>'申込書（リレー種目）'!Z70</f>
        <v/>
      </c>
      <c r="F135" s="7" t="str">
        <f>'申込書（リレー種目）'!AA70</f>
        <v/>
      </c>
      <c r="G135" s="7" t="str">
        <f>'申込書（リレー種目）'!AB70</f>
        <v/>
      </c>
      <c r="H135" s="8" t="str">
        <f>'申込書（リレー種目）'!AC70</f>
        <v/>
      </c>
      <c r="I135" s="8" t="str">
        <f>'申込書（リレー種目）'!AD70</f>
        <v/>
      </c>
      <c r="J135" s="8" t="str">
        <f>'申込書（リレー種目）'!AE70</f>
        <v/>
      </c>
    </row>
    <row r="136" spans="1:10" x14ac:dyDescent="0.15">
      <c r="A136" s="7">
        <v>35</v>
      </c>
      <c r="B136" s="7" t="str">
        <f>'申込書（リレー種目）'!S71</f>
        <v/>
      </c>
      <c r="C136" s="7" t="str">
        <f>'申込書（リレー種目）'!Y71</f>
        <v/>
      </c>
      <c r="E136" s="7" t="str">
        <f>'申込書（リレー種目）'!Z71</f>
        <v/>
      </c>
      <c r="F136" s="7" t="str">
        <f>'申込書（リレー種目）'!AA71</f>
        <v/>
      </c>
      <c r="G136" s="7" t="str">
        <f>'申込書（リレー種目）'!AB71</f>
        <v/>
      </c>
      <c r="H136" s="8" t="str">
        <f>'申込書（リレー種目）'!AC71</f>
        <v/>
      </c>
      <c r="I136" s="8" t="str">
        <f>'申込書（リレー種目）'!AD71</f>
        <v/>
      </c>
      <c r="J136" s="8" t="str">
        <f>'申込書（リレー種目）'!AE71</f>
        <v/>
      </c>
    </row>
    <row r="137" spans="1:10" x14ac:dyDescent="0.15">
      <c r="A137" s="7">
        <v>36</v>
      </c>
      <c r="B137" s="7" t="str">
        <f>'申込書（リレー種目）'!S72</f>
        <v/>
      </c>
      <c r="C137" s="7" t="str">
        <f>'申込書（リレー種目）'!Y72</f>
        <v/>
      </c>
      <c r="E137" s="7" t="str">
        <f>'申込書（リレー種目）'!Z72</f>
        <v/>
      </c>
      <c r="F137" s="7" t="str">
        <f>'申込書（リレー種目）'!AA72</f>
        <v/>
      </c>
      <c r="G137" s="7" t="str">
        <f>'申込書（リレー種目）'!AB72</f>
        <v/>
      </c>
      <c r="H137" s="8" t="str">
        <f>'申込書（リレー種目）'!AC72</f>
        <v/>
      </c>
      <c r="I137" s="8" t="str">
        <f>'申込書（リレー種目）'!AD72</f>
        <v/>
      </c>
      <c r="J137" s="8" t="str">
        <f>'申込書（リレー種目）'!AE72</f>
        <v/>
      </c>
    </row>
    <row r="138" spans="1:10" x14ac:dyDescent="0.15">
      <c r="A138" s="7">
        <v>37</v>
      </c>
      <c r="B138" s="7" t="str">
        <f>'申込書（リレー種目）'!S88</f>
        <v/>
      </c>
      <c r="C138" s="7" t="str">
        <f>'申込書（リレー種目）'!Y88</f>
        <v/>
      </c>
      <c r="E138" s="7" t="str">
        <f>'申込書（リレー種目）'!Z88</f>
        <v/>
      </c>
      <c r="F138" s="7" t="str">
        <f>'申込書（リレー種目）'!AA88</f>
        <v/>
      </c>
      <c r="G138" s="7" t="str">
        <f>'申込書（リレー種目）'!AB88</f>
        <v/>
      </c>
      <c r="H138" s="8" t="str">
        <f>'申込書（リレー種目）'!AC88</f>
        <v/>
      </c>
      <c r="I138" s="8" t="str">
        <f>'申込書（リレー種目）'!AD88</f>
        <v/>
      </c>
      <c r="J138" s="8" t="str">
        <f>'申込書（リレー種目）'!AE88</f>
        <v/>
      </c>
    </row>
    <row r="139" spans="1:10" x14ac:dyDescent="0.15">
      <c r="A139" s="7">
        <v>38</v>
      </c>
      <c r="B139" s="7" t="str">
        <f>'申込書（リレー種目）'!S89</f>
        <v/>
      </c>
      <c r="C139" s="7" t="str">
        <f>'申込書（リレー種目）'!Y89</f>
        <v/>
      </c>
      <c r="E139" s="7" t="str">
        <f>'申込書（リレー種目）'!Z89</f>
        <v/>
      </c>
      <c r="F139" s="7" t="str">
        <f>'申込書（リレー種目）'!AA89</f>
        <v/>
      </c>
      <c r="G139" s="7" t="str">
        <f>'申込書（リレー種目）'!AB89</f>
        <v/>
      </c>
      <c r="H139" s="8" t="str">
        <f>'申込書（リレー種目）'!AC89</f>
        <v/>
      </c>
      <c r="I139" s="8" t="str">
        <f>'申込書（リレー種目）'!AD89</f>
        <v/>
      </c>
      <c r="J139" s="8" t="str">
        <f>'申込書（リレー種目）'!AE89</f>
        <v/>
      </c>
    </row>
    <row r="140" spans="1:10" x14ac:dyDescent="0.15">
      <c r="A140" s="7">
        <v>39</v>
      </c>
      <c r="B140" s="7" t="str">
        <f>'申込書（リレー種目）'!S90</f>
        <v/>
      </c>
      <c r="C140" s="7" t="str">
        <f>'申込書（リレー種目）'!Y90</f>
        <v/>
      </c>
      <c r="E140" s="7" t="str">
        <f>'申込書（リレー種目）'!Z90</f>
        <v/>
      </c>
      <c r="F140" s="7" t="str">
        <f>'申込書（リレー種目）'!AA90</f>
        <v/>
      </c>
      <c r="G140" s="7" t="str">
        <f>'申込書（リレー種目）'!AB90</f>
        <v/>
      </c>
      <c r="H140" s="8" t="str">
        <f>'申込書（リレー種目）'!AC90</f>
        <v/>
      </c>
      <c r="I140" s="8" t="str">
        <f>'申込書（リレー種目）'!AD90</f>
        <v/>
      </c>
      <c r="J140" s="8" t="str">
        <f>'申込書（リレー種目）'!AE90</f>
        <v/>
      </c>
    </row>
    <row r="141" spans="1:10" x14ac:dyDescent="0.15">
      <c r="A141" s="7">
        <v>40</v>
      </c>
      <c r="B141" s="7" t="str">
        <f>'申込書（リレー種目）'!S91</f>
        <v/>
      </c>
      <c r="C141" s="7" t="str">
        <f>'申込書（リレー種目）'!Y91</f>
        <v/>
      </c>
      <c r="E141" s="7" t="str">
        <f>'申込書（リレー種目）'!Z91</f>
        <v/>
      </c>
      <c r="F141" s="7" t="str">
        <f>'申込書（リレー種目）'!AA91</f>
        <v/>
      </c>
      <c r="G141" s="7" t="str">
        <f>'申込書（リレー種目）'!AB91</f>
        <v/>
      </c>
      <c r="H141" s="8" t="str">
        <f>'申込書（リレー種目）'!AC91</f>
        <v/>
      </c>
      <c r="I141" s="8" t="str">
        <f>'申込書（リレー種目）'!AD91</f>
        <v/>
      </c>
      <c r="J141" s="8" t="str">
        <f>'申込書（リレー種目）'!AE91</f>
        <v/>
      </c>
    </row>
    <row r="142" spans="1:10" x14ac:dyDescent="0.15">
      <c r="A142" s="7">
        <v>41</v>
      </c>
      <c r="B142" s="7" t="str">
        <f>'申込書（リレー種目）'!S92</f>
        <v/>
      </c>
      <c r="C142" s="7" t="str">
        <f>'申込書（リレー種目）'!Y92</f>
        <v/>
      </c>
      <c r="E142" s="7" t="str">
        <f>'申込書（リレー種目）'!Z92</f>
        <v/>
      </c>
      <c r="F142" s="7" t="str">
        <f>'申込書（リレー種目）'!AA92</f>
        <v/>
      </c>
      <c r="G142" s="7" t="str">
        <f>'申込書（リレー種目）'!AB92</f>
        <v/>
      </c>
      <c r="H142" s="8" t="str">
        <f>'申込書（リレー種目）'!AC92</f>
        <v/>
      </c>
      <c r="I142" s="8" t="str">
        <f>'申込書（リレー種目）'!AD92</f>
        <v/>
      </c>
      <c r="J142" s="8" t="str">
        <f>'申込書（リレー種目）'!AE92</f>
        <v/>
      </c>
    </row>
    <row r="143" spans="1:10" x14ac:dyDescent="0.15">
      <c r="A143" s="7">
        <v>42</v>
      </c>
      <c r="B143" s="7" t="str">
        <f>'申込書（リレー種目）'!S93</f>
        <v/>
      </c>
      <c r="C143" s="7" t="str">
        <f>'申込書（リレー種目）'!Y93</f>
        <v/>
      </c>
      <c r="E143" s="7" t="str">
        <f>'申込書（リレー種目）'!Z93</f>
        <v/>
      </c>
      <c r="F143" s="7" t="str">
        <f>'申込書（リレー種目）'!AA93</f>
        <v/>
      </c>
      <c r="G143" s="7" t="str">
        <f>'申込書（リレー種目）'!AB93</f>
        <v/>
      </c>
      <c r="H143" s="8" t="str">
        <f>'申込書（リレー種目）'!AC93</f>
        <v/>
      </c>
      <c r="I143" s="8" t="str">
        <f>'申込書（リレー種目）'!AD93</f>
        <v/>
      </c>
      <c r="J143" s="8" t="str">
        <f>'申込書（リレー種目）'!AE93</f>
        <v/>
      </c>
    </row>
    <row r="144" spans="1:10" x14ac:dyDescent="0.15">
      <c r="A144" s="7">
        <v>43</v>
      </c>
      <c r="B144" s="7" t="str">
        <f>'申込書（リレー種目）'!S94</f>
        <v/>
      </c>
      <c r="C144" s="7" t="str">
        <f>'申込書（リレー種目）'!Y94</f>
        <v/>
      </c>
      <c r="E144" s="7" t="str">
        <f>'申込書（リレー種目）'!Z94</f>
        <v/>
      </c>
      <c r="F144" s="7" t="str">
        <f>'申込書（リレー種目）'!AA94</f>
        <v/>
      </c>
      <c r="G144" s="7" t="str">
        <f>'申込書（リレー種目）'!AB94</f>
        <v/>
      </c>
      <c r="H144" s="8" t="str">
        <f>'申込書（リレー種目）'!AC94</f>
        <v/>
      </c>
      <c r="I144" s="8" t="str">
        <f>'申込書（リレー種目）'!AD94</f>
        <v/>
      </c>
      <c r="J144" s="8" t="str">
        <f>'申込書（リレー種目）'!AE94</f>
        <v/>
      </c>
    </row>
    <row r="145" spans="1:10" x14ac:dyDescent="0.15">
      <c r="A145" s="7">
        <v>44</v>
      </c>
      <c r="B145" s="7" t="str">
        <f>'申込書（リレー種目）'!S95</f>
        <v/>
      </c>
      <c r="C145" s="7" t="str">
        <f>'申込書（リレー種目）'!Y95</f>
        <v/>
      </c>
      <c r="E145" s="7" t="str">
        <f>'申込書（リレー種目）'!Z95</f>
        <v/>
      </c>
      <c r="F145" s="7" t="str">
        <f>'申込書（リレー種目）'!AA95</f>
        <v/>
      </c>
      <c r="G145" s="7" t="str">
        <f>'申込書（リレー種目）'!AB95</f>
        <v/>
      </c>
      <c r="H145" s="8" t="str">
        <f>'申込書（リレー種目）'!AC95</f>
        <v/>
      </c>
      <c r="I145" s="8" t="str">
        <f>'申込書（リレー種目）'!AD95</f>
        <v/>
      </c>
      <c r="J145" s="8" t="str">
        <f>'申込書（リレー種目）'!AE95</f>
        <v/>
      </c>
    </row>
    <row r="146" spans="1:10" x14ac:dyDescent="0.15">
      <c r="A146" s="7">
        <v>45</v>
      </c>
      <c r="B146" s="7" t="str">
        <f>'申込書（リレー種目）'!S96</f>
        <v/>
      </c>
      <c r="C146" s="7" t="str">
        <f>'申込書（リレー種目）'!Y96</f>
        <v/>
      </c>
      <c r="E146" s="7" t="str">
        <f>'申込書（リレー種目）'!Z96</f>
        <v/>
      </c>
      <c r="F146" s="7" t="str">
        <f>'申込書（リレー種目）'!AA96</f>
        <v/>
      </c>
      <c r="G146" s="7" t="str">
        <f>'申込書（リレー種目）'!AB96</f>
        <v/>
      </c>
      <c r="H146" s="8" t="str">
        <f>'申込書（リレー種目）'!AC96</f>
        <v/>
      </c>
      <c r="I146" s="8" t="str">
        <f>'申込書（リレー種目）'!AD96</f>
        <v/>
      </c>
      <c r="J146" s="8" t="str">
        <f>'申込書（リレー種目）'!AE96</f>
        <v/>
      </c>
    </row>
    <row r="147" spans="1:10" x14ac:dyDescent="0.15">
      <c r="A147" s="7">
        <v>46</v>
      </c>
      <c r="B147" s="7" t="str">
        <f>'申込書（リレー種目）'!S97</f>
        <v/>
      </c>
      <c r="C147" s="7" t="str">
        <f>'申込書（リレー種目）'!Y97</f>
        <v/>
      </c>
      <c r="E147" s="7" t="str">
        <f>'申込書（リレー種目）'!Z97</f>
        <v/>
      </c>
      <c r="F147" s="7" t="str">
        <f>'申込書（リレー種目）'!AA97</f>
        <v/>
      </c>
      <c r="G147" s="7" t="str">
        <f>'申込書（リレー種目）'!AB97</f>
        <v/>
      </c>
      <c r="H147" s="8" t="str">
        <f>'申込書（リレー種目）'!AC97</f>
        <v/>
      </c>
      <c r="I147" s="8" t="str">
        <f>'申込書（リレー種目）'!AD97</f>
        <v/>
      </c>
      <c r="J147" s="8" t="str">
        <f>'申込書（リレー種目）'!AE97</f>
        <v/>
      </c>
    </row>
    <row r="148" spans="1:10" x14ac:dyDescent="0.15">
      <c r="A148" s="7">
        <v>47</v>
      </c>
      <c r="B148" s="7" t="str">
        <f>'申込書（リレー種目）'!S98</f>
        <v/>
      </c>
      <c r="C148" s="7" t="str">
        <f>'申込書（リレー種目）'!Y98</f>
        <v/>
      </c>
      <c r="E148" s="7" t="str">
        <f>'申込書（リレー種目）'!Z98</f>
        <v/>
      </c>
      <c r="F148" s="7" t="str">
        <f>'申込書（リレー種目）'!AA98</f>
        <v/>
      </c>
      <c r="G148" s="7" t="str">
        <f>'申込書（リレー種目）'!AB98</f>
        <v/>
      </c>
      <c r="H148" s="8" t="str">
        <f>'申込書（リレー種目）'!AC98</f>
        <v/>
      </c>
      <c r="I148" s="8" t="str">
        <f>'申込書（リレー種目）'!AD98</f>
        <v/>
      </c>
      <c r="J148" s="8" t="str">
        <f>'申込書（リレー種目）'!AE98</f>
        <v/>
      </c>
    </row>
    <row r="149" spans="1:10" x14ac:dyDescent="0.15">
      <c r="A149" s="7">
        <v>48</v>
      </c>
      <c r="B149" s="7" t="str">
        <f>'申込書（リレー種目）'!S99</f>
        <v/>
      </c>
      <c r="C149" s="7" t="str">
        <f>'申込書（リレー種目）'!Y99</f>
        <v/>
      </c>
      <c r="E149" s="7" t="str">
        <f>'申込書（リレー種目）'!Z99</f>
        <v/>
      </c>
      <c r="F149" s="7" t="str">
        <f>'申込書（リレー種目）'!AA99</f>
        <v/>
      </c>
      <c r="G149" s="7" t="str">
        <f>'申込書（リレー種目）'!AB99</f>
        <v/>
      </c>
      <c r="H149" s="8" t="str">
        <f>'申込書（リレー種目）'!AC99</f>
        <v/>
      </c>
      <c r="I149" s="8" t="str">
        <f>'申込書（リレー種目）'!AD99</f>
        <v/>
      </c>
      <c r="J149" s="8" t="str">
        <f>'申込書（リレー種目）'!AE99</f>
        <v/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M9"/>
  <sheetViews>
    <sheetView workbookViewId="0"/>
  </sheetViews>
  <sheetFormatPr defaultColWidth="9" defaultRowHeight="13.5" x14ac:dyDescent="0.15"/>
  <cols>
    <col min="1" max="1" width="3.625" style="7" customWidth="1"/>
    <col min="2" max="2" width="26.125" style="7" customWidth="1"/>
    <col min="3" max="3" width="9.5" style="7" bestFit="1" customWidth="1"/>
    <col min="4" max="4" width="11.25" style="7" customWidth="1"/>
    <col min="5" max="5" width="9.875" style="7" customWidth="1"/>
    <col min="6" max="6" width="18.125" style="7" customWidth="1"/>
    <col min="7" max="7" width="7.25" style="7" customWidth="1"/>
    <col min="8" max="13" width="11.125" style="7" customWidth="1"/>
    <col min="14" max="16384" width="9" style="7"/>
  </cols>
  <sheetData>
    <row r="1" spans="1:13" s="9" customFormat="1" x14ac:dyDescent="0.15">
      <c r="A1" s="11"/>
      <c r="B1" s="11" t="s">
        <v>5</v>
      </c>
      <c r="C1" s="31" t="s">
        <v>866</v>
      </c>
      <c r="D1" s="31" t="s">
        <v>846</v>
      </c>
      <c r="E1" s="9" t="s">
        <v>1097</v>
      </c>
      <c r="F1" s="9" t="s">
        <v>26</v>
      </c>
      <c r="G1" s="9" t="s">
        <v>1120</v>
      </c>
      <c r="H1" s="9" t="s">
        <v>1121</v>
      </c>
      <c r="I1" s="9" t="s">
        <v>1122</v>
      </c>
      <c r="J1" s="9" t="s">
        <v>1123</v>
      </c>
      <c r="K1" s="9" t="s">
        <v>1124</v>
      </c>
      <c r="L1" s="9" t="s">
        <v>1125</v>
      </c>
      <c r="M1" s="9" t="s">
        <v>1126</v>
      </c>
    </row>
    <row r="2" spans="1:13" s="9" customFormat="1" x14ac:dyDescent="0.15">
      <c r="A2" s="11">
        <v>1</v>
      </c>
      <c r="B2" s="11" t="str">
        <f>'申込書（リレー種目）'!T7</f>
        <v/>
      </c>
      <c r="C2" s="11" t="str">
        <f>'申込書（リレー種目）'!U7</f>
        <v/>
      </c>
      <c r="D2" s="11" t="str">
        <f>'申込書（リレー種目）'!V7</f>
        <v/>
      </c>
      <c r="E2" s="9" t="str">
        <f>'申込書（リレー種目）'!$AD$4</f>
        <v>060004</v>
      </c>
      <c r="F2" s="9" t="str">
        <f>CONCATENATE('申込書（リレー種目）'!$AB$4,'申込書（リレー種目）'!B7)</f>
        <v>米沢市陸協</v>
      </c>
      <c r="G2" s="9" t="str">
        <f>'申込書（リレー種目）'!X7</f>
        <v/>
      </c>
      <c r="H2" s="9" t="str">
        <f>'申込書（リレー種目）'!S7</f>
        <v/>
      </c>
      <c r="I2" s="9" t="str">
        <f>'申込書（リレー種目）'!S8</f>
        <v/>
      </c>
      <c r="J2" s="9" t="str">
        <f>'申込書（リレー種目）'!S9</f>
        <v/>
      </c>
      <c r="K2" s="9" t="str">
        <f>'申込書（リレー種目）'!S10</f>
        <v/>
      </c>
      <c r="L2" s="9" t="str">
        <f>'申込書（リレー種目）'!S11</f>
        <v/>
      </c>
      <c r="M2" s="9" t="str">
        <f>'申込書（リレー種目）'!S12</f>
        <v/>
      </c>
    </row>
    <row r="3" spans="1:13" x14ac:dyDescent="0.15">
      <c r="A3" s="12">
        <v>2</v>
      </c>
      <c r="B3" s="12" t="str">
        <f>'申込書（リレー種目）'!T13</f>
        <v/>
      </c>
      <c r="C3" s="12" t="str">
        <f>'申込書（リレー種目）'!U13</f>
        <v/>
      </c>
      <c r="D3" s="12" t="str">
        <f>'申込書（リレー種目）'!V13</f>
        <v/>
      </c>
      <c r="E3" s="9" t="str">
        <f>'申込書（リレー種目）'!$AD$4</f>
        <v>060004</v>
      </c>
      <c r="F3" s="9" t="str">
        <f>CONCATENATE('申込書（リレー種目）'!$AB$4,'申込書（リレー種目）'!D13)</f>
        <v>米沢市陸協</v>
      </c>
      <c r="G3" s="7" t="str">
        <f>'申込書（リレー種目）'!X13</f>
        <v/>
      </c>
      <c r="H3" s="7" t="str">
        <f>'申込書（リレー種目）'!S13</f>
        <v/>
      </c>
      <c r="I3" s="7" t="str">
        <f>'申込書（リレー種目）'!S14</f>
        <v/>
      </c>
      <c r="J3" s="7" t="str">
        <f>'申込書（リレー種目）'!S15</f>
        <v/>
      </c>
      <c r="K3" s="7" t="str">
        <f>'申込書（リレー種目）'!S16</f>
        <v/>
      </c>
      <c r="L3" s="7" t="str">
        <f>'申込書（リレー種目）'!S17</f>
        <v/>
      </c>
      <c r="M3" s="7" t="str">
        <f>'申込書（リレー種目）'!S18</f>
        <v/>
      </c>
    </row>
    <row r="4" spans="1:13" x14ac:dyDescent="0.15">
      <c r="A4" s="12">
        <v>3</v>
      </c>
      <c r="B4" s="12" t="str">
        <f>'申込書（リレー種目）'!T34</f>
        <v/>
      </c>
      <c r="C4" s="12" t="str">
        <f>'申込書（リレー種目）'!U34</f>
        <v/>
      </c>
      <c r="D4" s="12" t="str">
        <f>'申込書（リレー種目）'!V34</f>
        <v/>
      </c>
      <c r="E4" s="9" t="str">
        <f>'申込書（リレー種目）'!$AD$4</f>
        <v>060004</v>
      </c>
      <c r="F4" s="9" t="str">
        <f>CONCATENATE('申込書（リレー種目）'!$AB$4,'申込書（リレー種目）'!D34)</f>
        <v>米沢市陸協</v>
      </c>
      <c r="G4" s="7" t="str">
        <f>'申込書（リレー種目）'!X34</f>
        <v/>
      </c>
      <c r="H4" s="7" t="str">
        <f>'申込書（リレー種目）'!S34</f>
        <v/>
      </c>
      <c r="I4" s="7" t="str">
        <f>'申込書（リレー種目）'!S35</f>
        <v/>
      </c>
      <c r="J4" s="7" t="str">
        <f>'申込書（リレー種目）'!S36</f>
        <v/>
      </c>
      <c r="K4" s="7" t="str">
        <f>'申込書（リレー種目）'!S37</f>
        <v/>
      </c>
      <c r="L4" s="7" t="str">
        <f>'申込書（リレー種目）'!S38</f>
        <v/>
      </c>
      <c r="M4" s="7" t="str">
        <f>'申込書（リレー種目）'!S39</f>
        <v/>
      </c>
    </row>
    <row r="5" spans="1:13" x14ac:dyDescent="0.15">
      <c r="A5" s="12">
        <v>4</v>
      </c>
      <c r="B5" s="12" t="str">
        <f>'申込書（リレー種目）'!T40</f>
        <v/>
      </c>
      <c r="C5" s="12" t="str">
        <f>'申込書（リレー種目）'!U40</f>
        <v/>
      </c>
      <c r="D5" s="12" t="str">
        <f>'申込書（リレー種目）'!V40</f>
        <v/>
      </c>
      <c r="E5" s="9" t="str">
        <f>'申込書（リレー種目）'!$AD$4</f>
        <v>060004</v>
      </c>
      <c r="F5" s="9" t="str">
        <f>CONCATENATE('申込書（リレー種目）'!$AB$4,'申込書（リレー種目）'!D40)</f>
        <v>米沢市陸協</v>
      </c>
      <c r="G5" s="7" t="str">
        <f>'申込書（リレー種目）'!X40</f>
        <v/>
      </c>
      <c r="H5" s="7" t="str">
        <f>'申込書（リレー種目）'!S40</f>
        <v/>
      </c>
      <c r="I5" s="7" t="str">
        <f>'申込書（リレー種目）'!S41</f>
        <v/>
      </c>
      <c r="J5" s="7" t="str">
        <f>'申込書（リレー種目）'!S42</f>
        <v/>
      </c>
      <c r="K5" s="7" t="str">
        <f>'申込書（リレー種目）'!S43</f>
        <v/>
      </c>
      <c r="L5" s="7" t="str">
        <f>'申込書（リレー種目）'!S44</f>
        <v/>
      </c>
      <c r="M5" s="7" t="str">
        <f>'申込書（リレー種目）'!S45</f>
        <v/>
      </c>
    </row>
    <row r="6" spans="1:13" x14ac:dyDescent="0.15">
      <c r="A6" s="12">
        <v>5</v>
      </c>
      <c r="B6" s="12" t="str">
        <f>'申込書（リレー種目）'!T61</f>
        <v/>
      </c>
      <c r="C6" s="12" t="str">
        <f>'申込書（リレー種目）'!U61</f>
        <v/>
      </c>
      <c r="D6" s="12" t="str">
        <f>'申込書（リレー種目）'!V61</f>
        <v/>
      </c>
      <c r="E6" s="9" t="str">
        <f>'申込書（リレー種目）'!$AD$4</f>
        <v>060004</v>
      </c>
      <c r="F6" s="9" t="str">
        <f>CONCATENATE('申込書（リレー種目）'!$AB$4,'申込書（リレー種目）'!D61)</f>
        <v>米沢市陸協</v>
      </c>
      <c r="G6" s="7" t="str">
        <f>'申込書（リレー種目）'!X61</f>
        <v/>
      </c>
      <c r="H6" s="7" t="str">
        <f>'申込書（リレー種目）'!S61</f>
        <v/>
      </c>
      <c r="I6" s="7" t="str">
        <f>'申込書（リレー種目）'!S62</f>
        <v/>
      </c>
      <c r="J6" s="7" t="str">
        <f>'申込書（リレー種目）'!S63</f>
        <v/>
      </c>
      <c r="K6" s="7" t="str">
        <f>'申込書（リレー種目）'!S64</f>
        <v/>
      </c>
      <c r="L6" s="7" t="str">
        <f>'申込書（リレー種目）'!S65</f>
        <v/>
      </c>
      <c r="M6" s="7" t="str">
        <f>'申込書（リレー種目）'!S66</f>
        <v/>
      </c>
    </row>
    <row r="7" spans="1:13" x14ac:dyDescent="0.15">
      <c r="A7" s="12">
        <v>6</v>
      </c>
      <c r="B7" s="12" t="str">
        <f>'申込書（リレー種目）'!T67</f>
        <v/>
      </c>
      <c r="C7" s="12" t="str">
        <f>'申込書（リレー種目）'!U67</f>
        <v/>
      </c>
      <c r="D7" s="12" t="str">
        <f>'申込書（リレー種目）'!V67</f>
        <v/>
      </c>
      <c r="E7" s="9" t="str">
        <f>'申込書（リレー種目）'!$AD$4</f>
        <v>060004</v>
      </c>
      <c r="F7" s="9" t="str">
        <f>CONCATENATE('申込書（リレー種目）'!$AB$4,'申込書（リレー種目）'!D67)</f>
        <v>米沢市陸協</v>
      </c>
      <c r="G7" s="7" t="str">
        <f>'申込書（リレー種目）'!X67</f>
        <v/>
      </c>
      <c r="H7" s="7" t="str">
        <f>'申込書（リレー種目）'!S67</f>
        <v/>
      </c>
      <c r="I7" s="7" t="str">
        <f>'申込書（リレー種目）'!S68</f>
        <v/>
      </c>
      <c r="J7" s="7" t="str">
        <f>'申込書（リレー種目）'!S69</f>
        <v/>
      </c>
      <c r="K7" s="7" t="str">
        <f>'申込書（リレー種目）'!S70</f>
        <v/>
      </c>
      <c r="L7" s="7" t="str">
        <f>'申込書（リレー種目）'!S71</f>
        <v/>
      </c>
      <c r="M7" s="7" t="str">
        <f>'申込書（リレー種目）'!S72</f>
        <v/>
      </c>
    </row>
    <row r="8" spans="1:13" x14ac:dyDescent="0.15">
      <c r="A8" s="12">
        <v>7</v>
      </c>
      <c r="B8" s="12" t="str">
        <f>'申込書（リレー種目）'!T88</f>
        <v/>
      </c>
      <c r="C8" s="12" t="str">
        <f>'申込書（リレー種目）'!U88</f>
        <v/>
      </c>
      <c r="D8" s="12" t="str">
        <f>'申込書（リレー種目）'!V88</f>
        <v/>
      </c>
      <c r="E8" s="9" t="str">
        <f>'申込書（リレー種目）'!$AD$4</f>
        <v>060004</v>
      </c>
      <c r="F8" s="9" t="str">
        <f>CONCATENATE('申込書（リレー種目）'!$AB$4,'申込書（リレー種目）'!D88)</f>
        <v>米沢市陸協</v>
      </c>
      <c r="G8" s="7" t="str">
        <f>'申込書（リレー種目）'!X88</f>
        <v/>
      </c>
      <c r="H8" s="7" t="str">
        <f>'申込書（リレー種目）'!S88</f>
        <v/>
      </c>
      <c r="I8" s="7" t="str">
        <f>'申込書（リレー種目）'!S89</f>
        <v/>
      </c>
      <c r="J8" s="7" t="str">
        <f>'申込書（リレー種目）'!S90</f>
        <v/>
      </c>
      <c r="K8" s="7" t="str">
        <f>'申込書（リレー種目）'!S91</f>
        <v/>
      </c>
      <c r="L8" s="7" t="str">
        <f>'申込書（リレー種目）'!S92</f>
        <v/>
      </c>
      <c r="M8" s="7" t="str">
        <f>'申込書（リレー種目）'!S93</f>
        <v/>
      </c>
    </row>
    <row r="9" spans="1:13" x14ac:dyDescent="0.15">
      <c r="A9" s="12">
        <v>8</v>
      </c>
      <c r="B9" s="12" t="str">
        <f>'申込書（リレー種目）'!T94</f>
        <v/>
      </c>
      <c r="C9" s="12" t="str">
        <f>'申込書（リレー種目）'!U94</f>
        <v/>
      </c>
      <c r="D9" s="12" t="str">
        <f>'申込書（リレー種目）'!V94</f>
        <v/>
      </c>
      <c r="E9" s="9" t="str">
        <f>'申込書（リレー種目）'!$AD$4</f>
        <v>060004</v>
      </c>
      <c r="F9" s="9" t="str">
        <f>CONCATENATE('申込書（リレー種目）'!$AB$4,'申込書（リレー種目）'!D94)</f>
        <v>米沢市陸協</v>
      </c>
      <c r="G9" s="7" t="str">
        <f>'申込書（リレー種目）'!X94</f>
        <v/>
      </c>
      <c r="H9" s="7" t="str">
        <f>'申込書（リレー種目）'!S94</f>
        <v/>
      </c>
      <c r="I9" s="7" t="str">
        <f>'申込書（リレー種目）'!S95</f>
        <v/>
      </c>
      <c r="J9" s="7" t="str">
        <f>'申込書（リレー種目）'!S96</f>
        <v/>
      </c>
      <c r="K9" s="7" t="str">
        <f>'申込書（リレー種目）'!S97</f>
        <v/>
      </c>
      <c r="L9" s="7" t="str">
        <f>'申込書（リレー種目）'!S98</f>
        <v/>
      </c>
      <c r="M9" s="7" t="str">
        <f>'申込書（リレー種目）'!S99</f>
        <v/>
      </c>
    </row>
  </sheetData>
  <phoneticPr fontId="8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F9"/>
  <sheetViews>
    <sheetView workbookViewId="0"/>
  </sheetViews>
  <sheetFormatPr defaultColWidth="9" defaultRowHeight="12" x14ac:dyDescent="0.15"/>
  <cols>
    <col min="1" max="1" width="28.875" style="3" bestFit="1" customWidth="1"/>
    <col min="2" max="2" width="9" style="3" bestFit="1" customWidth="1"/>
    <col min="3" max="3" width="14.25" style="4" customWidth="1"/>
    <col min="4" max="5" width="14" style="4" customWidth="1"/>
    <col min="6" max="6" width="16.375" style="3" bestFit="1" customWidth="1"/>
    <col min="7" max="16384" width="9" style="3"/>
  </cols>
  <sheetData>
    <row r="1" spans="1:6" x14ac:dyDescent="0.15">
      <c r="A1" s="3" t="s">
        <v>845</v>
      </c>
      <c r="B1" s="3" t="s">
        <v>866</v>
      </c>
      <c r="C1" s="3" t="s">
        <v>846</v>
      </c>
      <c r="D1" s="4" t="s">
        <v>850</v>
      </c>
      <c r="F1" s="6" t="s">
        <v>848</v>
      </c>
    </row>
    <row r="2" spans="1:6" x14ac:dyDescent="0.15">
      <c r="A2" s="3" t="s">
        <v>1277</v>
      </c>
      <c r="B2" s="3">
        <v>1</v>
      </c>
      <c r="C2" s="4" t="s">
        <v>1279</v>
      </c>
      <c r="D2" s="4" t="s">
        <v>1280</v>
      </c>
      <c r="F2" s="6" t="s">
        <v>849</v>
      </c>
    </row>
    <row r="3" spans="1:6" x14ac:dyDescent="0.15">
      <c r="A3" s="3" t="s">
        <v>1285</v>
      </c>
      <c r="B3" s="3">
        <v>2</v>
      </c>
      <c r="C3" s="4" t="s">
        <v>1304</v>
      </c>
      <c r="D3" s="4" t="s">
        <v>1283</v>
      </c>
      <c r="F3" s="6" t="s">
        <v>851</v>
      </c>
    </row>
    <row r="4" spans="1:6" x14ac:dyDescent="0.15">
      <c r="A4" s="3" t="s">
        <v>1302</v>
      </c>
      <c r="B4" s="3">
        <v>3</v>
      </c>
      <c r="C4" s="4" t="s">
        <v>1305</v>
      </c>
      <c r="D4" s="4" t="s">
        <v>1308</v>
      </c>
      <c r="F4" s="6" t="s">
        <v>852</v>
      </c>
    </row>
    <row r="5" spans="1:6" x14ac:dyDescent="0.15">
      <c r="A5" s="3" t="s">
        <v>1278</v>
      </c>
      <c r="B5" s="3">
        <v>4</v>
      </c>
      <c r="C5" s="4" t="s">
        <v>867</v>
      </c>
      <c r="D5" s="4" t="s">
        <v>1280</v>
      </c>
      <c r="F5" s="6" t="s">
        <v>853</v>
      </c>
    </row>
    <row r="6" spans="1:6" x14ac:dyDescent="0.15">
      <c r="A6" s="3" t="s">
        <v>1286</v>
      </c>
      <c r="B6" s="3">
        <v>5</v>
      </c>
      <c r="C6" s="4" t="s">
        <v>1306</v>
      </c>
      <c r="D6" s="4" t="s">
        <v>1284</v>
      </c>
      <c r="F6" s="6" t="s">
        <v>854</v>
      </c>
    </row>
    <row r="7" spans="1:6" x14ac:dyDescent="0.15">
      <c r="A7" s="3" t="s">
        <v>1303</v>
      </c>
      <c r="B7" s="3">
        <v>6</v>
      </c>
      <c r="C7" s="4" t="s">
        <v>1307</v>
      </c>
      <c r="D7" s="4" t="s">
        <v>1308</v>
      </c>
      <c r="F7" s="6" t="s">
        <v>855</v>
      </c>
    </row>
    <row r="8" spans="1:6" x14ac:dyDescent="0.15">
      <c r="F8" s="6" t="s">
        <v>856</v>
      </c>
    </row>
    <row r="9" spans="1:6" x14ac:dyDescent="0.15">
      <c r="F9" s="6" t="s">
        <v>857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99"/>
  <sheetViews>
    <sheetView workbookViewId="0"/>
  </sheetViews>
  <sheetFormatPr defaultColWidth="9" defaultRowHeight="12" x14ac:dyDescent="0.15"/>
  <cols>
    <col min="1" max="1" width="6.5" style="4" customWidth="1"/>
    <col min="2" max="2" width="33.875" style="3" bestFit="1" customWidth="1"/>
    <col min="3" max="3" width="28.25" style="3" bestFit="1" customWidth="1"/>
    <col min="4" max="4" width="21.625" style="3" bestFit="1" customWidth="1"/>
    <col min="5" max="5" width="7.5" style="3" bestFit="1" customWidth="1"/>
    <col min="6" max="16384" width="9" style="3"/>
  </cols>
  <sheetData>
    <row r="1" spans="1:5" x14ac:dyDescent="0.15">
      <c r="A1" s="4" t="s">
        <v>841</v>
      </c>
      <c r="B1" s="3" t="s">
        <v>521</v>
      </c>
      <c r="C1" s="3" t="s">
        <v>522</v>
      </c>
      <c r="D1" s="3" t="s">
        <v>523</v>
      </c>
      <c r="E1" s="3" t="s">
        <v>524</v>
      </c>
    </row>
    <row r="2" spans="1:5" x14ac:dyDescent="0.15">
      <c r="A2" s="4" t="s">
        <v>782</v>
      </c>
      <c r="B2" s="3" t="s">
        <v>525</v>
      </c>
      <c r="C2" s="3" t="s">
        <v>526</v>
      </c>
      <c r="D2" s="3" t="s">
        <v>526</v>
      </c>
      <c r="E2" s="3" t="s">
        <v>527</v>
      </c>
    </row>
    <row r="3" spans="1:5" s="6" customFormat="1" x14ac:dyDescent="0.15">
      <c r="A3" s="5" t="s">
        <v>783</v>
      </c>
      <c r="B3" s="6" t="s">
        <v>528</v>
      </c>
      <c r="C3" s="6" t="s">
        <v>529</v>
      </c>
      <c r="D3" s="6" t="s">
        <v>529</v>
      </c>
      <c r="E3" s="6" t="s">
        <v>527</v>
      </c>
    </row>
    <row r="4" spans="1:5" x14ac:dyDescent="0.15">
      <c r="A4" s="4" t="s">
        <v>784</v>
      </c>
      <c r="B4" s="3" t="s">
        <v>530</v>
      </c>
      <c r="C4" s="3" t="s">
        <v>531</v>
      </c>
      <c r="D4" s="3" t="s">
        <v>531</v>
      </c>
      <c r="E4" s="3" t="s">
        <v>527</v>
      </c>
    </row>
    <row r="5" spans="1:5" s="6" customFormat="1" x14ac:dyDescent="0.15">
      <c r="A5" s="5" t="s">
        <v>785</v>
      </c>
      <c r="B5" s="6" t="s">
        <v>532</v>
      </c>
      <c r="C5" s="6" t="s">
        <v>533</v>
      </c>
      <c r="D5" s="6" t="s">
        <v>533</v>
      </c>
      <c r="E5" s="6" t="s">
        <v>527</v>
      </c>
    </row>
    <row r="6" spans="1:5" x14ac:dyDescent="0.15">
      <c r="A6" s="4" t="s">
        <v>786</v>
      </c>
      <c r="B6" s="3" t="s">
        <v>534</v>
      </c>
      <c r="C6" s="3" t="s">
        <v>535</v>
      </c>
      <c r="D6" s="3" t="s">
        <v>535</v>
      </c>
      <c r="E6" s="3" t="s">
        <v>527</v>
      </c>
    </row>
    <row r="7" spans="1:5" x14ac:dyDescent="0.15">
      <c r="A7" s="4" t="s">
        <v>787</v>
      </c>
      <c r="B7" s="3" t="s">
        <v>536</v>
      </c>
      <c r="C7" s="3" t="s">
        <v>537</v>
      </c>
      <c r="D7" s="3" t="s">
        <v>537</v>
      </c>
      <c r="E7" s="3" t="s">
        <v>527</v>
      </c>
    </row>
    <row r="8" spans="1:5" x14ac:dyDescent="0.15">
      <c r="A8" s="4" t="s">
        <v>788</v>
      </c>
      <c r="B8" s="3" t="s">
        <v>538</v>
      </c>
      <c r="C8" s="3" t="s">
        <v>539</v>
      </c>
      <c r="D8" s="3" t="s">
        <v>539</v>
      </c>
      <c r="E8" s="3" t="s">
        <v>527</v>
      </c>
    </row>
    <row r="9" spans="1:5" x14ac:dyDescent="0.15">
      <c r="A9" s="4" t="s">
        <v>789</v>
      </c>
      <c r="B9" s="3" t="s">
        <v>540</v>
      </c>
      <c r="C9" s="3" t="s">
        <v>541</v>
      </c>
      <c r="D9" s="3" t="s">
        <v>541</v>
      </c>
      <c r="E9" s="3" t="s">
        <v>527</v>
      </c>
    </row>
    <row r="10" spans="1:5" x14ac:dyDescent="0.15">
      <c r="A10" s="4" t="s">
        <v>790</v>
      </c>
      <c r="B10" s="3" t="s">
        <v>542</v>
      </c>
      <c r="C10" s="3" t="s">
        <v>543</v>
      </c>
      <c r="D10" s="3" t="s">
        <v>543</v>
      </c>
      <c r="E10" s="3" t="s">
        <v>527</v>
      </c>
    </row>
    <row r="11" spans="1:5" x14ac:dyDescent="0.15">
      <c r="A11" s="4" t="s">
        <v>791</v>
      </c>
      <c r="B11" s="3" t="s">
        <v>544</v>
      </c>
      <c r="C11" s="3" t="s">
        <v>545</v>
      </c>
      <c r="D11" s="3" t="s">
        <v>545</v>
      </c>
      <c r="E11" s="3" t="s">
        <v>527</v>
      </c>
    </row>
    <row r="12" spans="1:5" x14ac:dyDescent="0.15">
      <c r="A12" s="4" t="s">
        <v>792</v>
      </c>
      <c r="B12" s="3" t="s">
        <v>546</v>
      </c>
      <c r="C12" s="3" t="s">
        <v>547</v>
      </c>
      <c r="D12" s="3" t="s">
        <v>547</v>
      </c>
      <c r="E12" s="3" t="s">
        <v>527</v>
      </c>
    </row>
    <row r="13" spans="1:5" x14ac:dyDescent="0.15">
      <c r="A13" s="4" t="s">
        <v>793</v>
      </c>
      <c r="B13" s="3" t="s">
        <v>548</v>
      </c>
      <c r="C13" s="3" t="s">
        <v>549</v>
      </c>
      <c r="D13" s="3" t="s">
        <v>549</v>
      </c>
      <c r="E13" s="3" t="s">
        <v>527</v>
      </c>
    </row>
    <row r="14" spans="1:5" x14ac:dyDescent="0.15">
      <c r="A14" s="4" t="s">
        <v>794</v>
      </c>
      <c r="B14" s="3" t="s">
        <v>550</v>
      </c>
      <c r="C14" s="3" t="s">
        <v>551</v>
      </c>
      <c r="D14" s="3" t="s">
        <v>552</v>
      </c>
      <c r="E14" s="3" t="s">
        <v>527</v>
      </c>
    </row>
    <row r="15" spans="1:5" x14ac:dyDescent="0.15">
      <c r="A15" s="4" t="s">
        <v>795</v>
      </c>
      <c r="B15" s="3" t="s">
        <v>553</v>
      </c>
      <c r="C15" s="3" t="s">
        <v>554</v>
      </c>
      <c r="D15" s="3" t="s">
        <v>555</v>
      </c>
      <c r="E15" s="3" t="s">
        <v>527</v>
      </c>
    </row>
    <row r="16" spans="1:5" x14ac:dyDescent="0.15">
      <c r="A16" s="4" t="s">
        <v>796</v>
      </c>
      <c r="B16" s="3" t="s">
        <v>556</v>
      </c>
      <c r="C16" s="3" t="s">
        <v>557</v>
      </c>
      <c r="D16" s="3" t="s">
        <v>558</v>
      </c>
      <c r="E16" s="3" t="s">
        <v>527</v>
      </c>
    </row>
    <row r="17" spans="1:5" x14ac:dyDescent="0.15">
      <c r="A17" s="4" t="s">
        <v>797</v>
      </c>
      <c r="B17" s="3" t="s">
        <v>559</v>
      </c>
      <c r="C17" s="3" t="s">
        <v>560</v>
      </c>
      <c r="D17" s="3" t="s">
        <v>561</v>
      </c>
      <c r="E17" s="3" t="s">
        <v>527</v>
      </c>
    </row>
    <row r="18" spans="1:5" x14ac:dyDescent="0.15">
      <c r="A18" s="4" t="s">
        <v>798</v>
      </c>
      <c r="B18" s="3" t="s">
        <v>562</v>
      </c>
      <c r="C18" s="3" t="s">
        <v>563</v>
      </c>
      <c r="D18" s="3" t="s">
        <v>564</v>
      </c>
      <c r="E18" s="3" t="s">
        <v>527</v>
      </c>
    </row>
    <row r="19" spans="1:5" x14ac:dyDescent="0.15">
      <c r="A19" s="4" t="s">
        <v>799</v>
      </c>
      <c r="B19" s="3" t="s">
        <v>565</v>
      </c>
      <c r="C19" s="3" t="s">
        <v>566</v>
      </c>
      <c r="D19" s="3" t="s">
        <v>567</v>
      </c>
      <c r="E19" s="3" t="s">
        <v>527</v>
      </c>
    </row>
    <row r="20" spans="1:5" x14ac:dyDescent="0.15">
      <c r="A20" s="4" t="s">
        <v>800</v>
      </c>
      <c r="B20" s="3" t="s">
        <v>568</v>
      </c>
      <c r="C20" s="3" t="s">
        <v>569</v>
      </c>
      <c r="D20" s="3" t="s">
        <v>570</v>
      </c>
      <c r="E20" s="3" t="s">
        <v>527</v>
      </c>
    </row>
    <row r="21" spans="1:5" x14ac:dyDescent="0.15">
      <c r="A21" s="4" t="s">
        <v>801</v>
      </c>
      <c r="B21" s="3" t="s">
        <v>571</v>
      </c>
      <c r="C21" s="3" t="s">
        <v>572</v>
      </c>
      <c r="D21" s="3" t="s">
        <v>573</v>
      </c>
      <c r="E21" s="3" t="s">
        <v>527</v>
      </c>
    </row>
    <row r="22" spans="1:5" x14ac:dyDescent="0.15">
      <c r="A22" s="4" t="s">
        <v>802</v>
      </c>
      <c r="B22" s="3" t="s">
        <v>574</v>
      </c>
      <c r="C22" s="3" t="s">
        <v>575</v>
      </c>
      <c r="D22" s="3" t="s">
        <v>552</v>
      </c>
      <c r="E22" s="3" t="s">
        <v>527</v>
      </c>
    </row>
    <row r="23" spans="1:5" x14ac:dyDescent="0.15">
      <c r="A23" s="4" t="s">
        <v>803</v>
      </c>
      <c r="B23" s="3" t="s">
        <v>576</v>
      </c>
      <c r="C23" s="3" t="s">
        <v>577</v>
      </c>
      <c r="D23" s="3" t="s">
        <v>573</v>
      </c>
      <c r="E23" s="3" t="s">
        <v>527</v>
      </c>
    </row>
    <row r="24" spans="1:5" x14ac:dyDescent="0.15">
      <c r="A24" s="4" t="s">
        <v>804</v>
      </c>
      <c r="B24" s="3" t="s">
        <v>842</v>
      </c>
      <c r="C24" s="3" t="s">
        <v>843</v>
      </c>
      <c r="D24" s="3" t="s">
        <v>844</v>
      </c>
      <c r="E24" s="3" t="s">
        <v>527</v>
      </c>
    </row>
    <row r="25" spans="1:5" x14ac:dyDescent="0.15">
      <c r="A25" s="4" t="s">
        <v>805</v>
      </c>
      <c r="B25" s="3" t="s">
        <v>578</v>
      </c>
      <c r="C25" s="3" t="s">
        <v>579</v>
      </c>
      <c r="D25" s="3" t="s">
        <v>564</v>
      </c>
      <c r="E25" s="3" t="s">
        <v>527</v>
      </c>
    </row>
    <row r="26" spans="1:5" x14ac:dyDescent="0.15">
      <c r="A26" s="4" t="s">
        <v>806</v>
      </c>
      <c r="B26" s="3" t="s">
        <v>580</v>
      </c>
      <c r="C26" s="3" t="s">
        <v>581</v>
      </c>
      <c r="D26" s="3" t="s">
        <v>567</v>
      </c>
      <c r="E26" s="3" t="s">
        <v>527</v>
      </c>
    </row>
    <row r="27" spans="1:5" x14ac:dyDescent="0.15">
      <c r="A27" s="4" t="s">
        <v>807</v>
      </c>
      <c r="B27" s="3" t="s">
        <v>582</v>
      </c>
      <c r="C27" s="3" t="s">
        <v>583</v>
      </c>
      <c r="D27" s="3" t="s">
        <v>584</v>
      </c>
      <c r="E27" s="3" t="s">
        <v>527</v>
      </c>
    </row>
    <row r="28" spans="1:5" x14ac:dyDescent="0.15">
      <c r="A28" s="4" t="s">
        <v>808</v>
      </c>
      <c r="B28" s="3" t="s">
        <v>585</v>
      </c>
      <c r="C28" s="3" t="s">
        <v>586</v>
      </c>
      <c r="D28" s="3" t="s">
        <v>587</v>
      </c>
      <c r="E28" s="3" t="s">
        <v>527</v>
      </c>
    </row>
    <row r="29" spans="1:5" x14ac:dyDescent="0.15">
      <c r="A29" s="4" t="s">
        <v>809</v>
      </c>
      <c r="B29" s="3" t="s">
        <v>588</v>
      </c>
      <c r="C29" s="3" t="s">
        <v>589</v>
      </c>
      <c r="D29" s="3" t="s">
        <v>590</v>
      </c>
      <c r="E29" s="3" t="s">
        <v>527</v>
      </c>
    </row>
    <row r="30" spans="1:5" x14ac:dyDescent="0.15">
      <c r="A30" s="4" t="s">
        <v>810</v>
      </c>
      <c r="B30" s="3" t="s">
        <v>588</v>
      </c>
      <c r="C30" s="3" t="s">
        <v>591</v>
      </c>
      <c r="D30" s="3" t="s">
        <v>590</v>
      </c>
      <c r="E30" s="3" t="s">
        <v>527</v>
      </c>
    </row>
    <row r="31" spans="1:5" x14ac:dyDescent="0.15">
      <c r="A31" s="4" t="s">
        <v>811</v>
      </c>
      <c r="B31" s="3" t="s">
        <v>592</v>
      </c>
      <c r="C31" s="3" t="s">
        <v>593</v>
      </c>
      <c r="D31" s="3" t="s">
        <v>594</v>
      </c>
      <c r="E31" s="3" t="s">
        <v>527</v>
      </c>
    </row>
    <row r="32" spans="1:5" x14ac:dyDescent="0.15">
      <c r="A32" s="4" t="s">
        <v>812</v>
      </c>
      <c r="B32" s="3" t="s">
        <v>595</v>
      </c>
      <c r="C32" s="3" t="s">
        <v>596</v>
      </c>
      <c r="D32" s="3" t="s">
        <v>597</v>
      </c>
      <c r="E32" s="3" t="s">
        <v>527</v>
      </c>
    </row>
    <row r="33" spans="1:5" x14ac:dyDescent="0.15">
      <c r="A33" s="4" t="s">
        <v>813</v>
      </c>
      <c r="B33" s="3" t="s">
        <v>598</v>
      </c>
      <c r="C33" s="3" t="s">
        <v>599</v>
      </c>
      <c r="D33" s="3" t="s">
        <v>600</v>
      </c>
      <c r="E33" s="3" t="s">
        <v>527</v>
      </c>
    </row>
    <row r="34" spans="1:5" x14ac:dyDescent="0.15">
      <c r="A34" s="4" t="s">
        <v>814</v>
      </c>
      <c r="B34" s="3" t="s">
        <v>601</v>
      </c>
      <c r="C34" s="3" t="s">
        <v>602</v>
      </c>
      <c r="D34" s="3" t="s">
        <v>603</v>
      </c>
      <c r="E34" s="3" t="s">
        <v>527</v>
      </c>
    </row>
    <row r="35" spans="1:5" x14ac:dyDescent="0.15">
      <c r="A35" s="4" t="s">
        <v>815</v>
      </c>
      <c r="B35" s="3" t="s">
        <v>604</v>
      </c>
      <c r="C35" s="3" t="s">
        <v>605</v>
      </c>
      <c r="D35" s="3" t="s">
        <v>606</v>
      </c>
      <c r="E35" s="3" t="s">
        <v>527</v>
      </c>
    </row>
    <row r="36" spans="1:5" x14ac:dyDescent="0.15">
      <c r="A36" s="4" t="s">
        <v>816</v>
      </c>
      <c r="B36" s="3" t="s">
        <v>607</v>
      </c>
      <c r="C36" s="3" t="s">
        <v>608</v>
      </c>
      <c r="D36" s="3" t="s">
        <v>609</v>
      </c>
      <c r="E36" s="3" t="s">
        <v>527</v>
      </c>
    </row>
    <row r="37" spans="1:5" x14ac:dyDescent="0.15">
      <c r="A37" s="4" t="s">
        <v>817</v>
      </c>
      <c r="B37" s="3" t="s">
        <v>610</v>
      </c>
      <c r="C37" s="3" t="s">
        <v>611</v>
      </c>
      <c r="D37" s="3" t="s">
        <v>612</v>
      </c>
      <c r="E37" s="3" t="s">
        <v>527</v>
      </c>
    </row>
    <row r="38" spans="1:5" x14ac:dyDescent="0.15">
      <c r="A38" s="4" t="s">
        <v>818</v>
      </c>
      <c r="B38" s="3" t="s">
        <v>613</v>
      </c>
      <c r="C38" s="3" t="s">
        <v>614</v>
      </c>
      <c r="D38" s="3" t="s">
        <v>614</v>
      </c>
      <c r="E38" s="3" t="s">
        <v>615</v>
      </c>
    </row>
    <row r="39" spans="1:5" x14ac:dyDescent="0.15">
      <c r="A39" s="4" t="s">
        <v>819</v>
      </c>
      <c r="B39" s="3" t="s">
        <v>616</v>
      </c>
      <c r="C39" s="3" t="s">
        <v>617</v>
      </c>
      <c r="D39" s="3" t="s">
        <v>617</v>
      </c>
      <c r="E39" s="3" t="s">
        <v>615</v>
      </c>
    </row>
    <row r="40" spans="1:5" x14ac:dyDescent="0.15">
      <c r="A40" s="4" t="s">
        <v>820</v>
      </c>
      <c r="B40" s="3" t="s">
        <v>618</v>
      </c>
      <c r="C40" s="3" t="s">
        <v>619</v>
      </c>
      <c r="D40" s="3" t="s">
        <v>619</v>
      </c>
      <c r="E40" s="3" t="s">
        <v>615</v>
      </c>
    </row>
    <row r="41" spans="1:5" x14ac:dyDescent="0.15">
      <c r="A41" s="4" t="s">
        <v>821</v>
      </c>
      <c r="B41" s="3" t="s">
        <v>620</v>
      </c>
      <c r="C41" s="3" t="s">
        <v>621</v>
      </c>
      <c r="D41" s="3" t="s">
        <v>621</v>
      </c>
      <c r="E41" s="3" t="s">
        <v>615</v>
      </c>
    </row>
    <row r="42" spans="1:5" x14ac:dyDescent="0.15">
      <c r="A42" s="4" t="s">
        <v>822</v>
      </c>
      <c r="B42" s="3" t="s">
        <v>622</v>
      </c>
      <c r="C42" s="3" t="s">
        <v>623</v>
      </c>
      <c r="D42" s="3" t="s">
        <v>624</v>
      </c>
      <c r="E42" s="3" t="s">
        <v>615</v>
      </c>
    </row>
    <row r="43" spans="1:5" x14ac:dyDescent="0.15">
      <c r="A43" s="4" t="s">
        <v>823</v>
      </c>
      <c r="B43" s="3" t="s">
        <v>625</v>
      </c>
      <c r="C43" s="3" t="s">
        <v>626</v>
      </c>
      <c r="D43" s="3" t="s">
        <v>627</v>
      </c>
      <c r="E43" s="3" t="s">
        <v>615</v>
      </c>
    </row>
    <row r="44" spans="1:5" x14ac:dyDescent="0.15">
      <c r="A44" s="4" t="s">
        <v>824</v>
      </c>
      <c r="B44" s="3" t="s">
        <v>628</v>
      </c>
      <c r="C44" s="3" t="s">
        <v>629</v>
      </c>
      <c r="D44" s="3" t="s">
        <v>630</v>
      </c>
      <c r="E44" s="3" t="s">
        <v>615</v>
      </c>
    </row>
    <row r="45" spans="1:5" x14ac:dyDescent="0.15">
      <c r="A45" s="4" t="s">
        <v>825</v>
      </c>
      <c r="B45" s="3" t="s">
        <v>631</v>
      </c>
      <c r="C45" s="3" t="s">
        <v>632</v>
      </c>
      <c r="D45" s="3" t="s">
        <v>633</v>
      </c>
      <c r="E45" s="3" t="s">
        <v>615</v>
      </c>
    </row>
    <row r="46" spans="1:5" x14ac:dyDescent="0.15">
      <c r="A46" s="4" t="s">
        <v>826</v>
      </c>
      <c r="B46" s="3" t="s">
        <v>634</v>
      </c>
      <c r="C46" s="3" t="s">
        <v>635</v>
      </c>
      <c r="D46" s="3" t="s">
        <v>636</v>
      </c>
      <c r="E46" s="3" t="s">
        <v>615</v>
      </c>
    </row>
    <row r="47" spans="1:5" x14ac:dyDescent="0.15">
      <c r="A47" s="4" t="s">
        <v>827</v>
      </c>
      <c r="B47" s="3" t="s">
        <v>637</v>
      </c>
      <c r="C47" s="3" t="s">
        <v>638</v>
      </c>
      <c r="D47" s="3" t="s">
        <v>639</v>
      </c>
      <c r="E47" s="3" t="s">
        <v>615</v>
      </c>
    </row>
    <row r="48" spans="1:5" x14ac:dyDescent="0.15">
      <c r="A48" s="4" t="s">
        <v>828</v>
      </c>
      <c r="B48" s="3" t="s">
        <v>640</v>
      </c>
      <c r="C48" s="3" t="s">
        <v>641</v>
      </c>
      <c r="D48" s="3" t="s">
        <v>642</v>
      </c>
      <c r="E48" s="3" t="s">
        <v>615</v>
      </c>
    </row>
    <row r="49" spans="1:5" x14ac:dyDescent="0.15">
      <c r="A49" s="4" t="s">
        <v>829</v>
      </c>
      <c r="B49" s="3" t="s">
        <v>643</v>
      </c>
      <c r="C49" s="3" t="s">
        <v>644</v>
      </c>
      <c r="D49" s="3" t="s">
        <v>645</v>
      </c>
      <c r="E49" s="3" t="s">
        <v>615</v>
      </c>
    </row>
    <row r="50" spans="1:5" x14ac:dyDescent="0.15">
      <c r="A50" s="4" t="s">
        <v>830</v>
      </c>
      <c r="B50" s="3" t="s">
        <v>646</v>
      </c>
      <c r="C50" s="3" t="s">
        <v>647</v>
      </c>
      <c r="D50" s="3" t="s">
        <v>648</v>
      </c>
      <c r="E50" s="3" t="s">
        <v>615</v>
      </c>
    </row>
    <row r="51" spans="1:5" x14ac:dyDescent="0.15">
      <c r="A51" s="4" t="s">
        <v>831</v>
      </c>
      <c r="B51" s="3" t="s">
        <v>649</v>
      </c>
      <c r="C51" s="3" t="s">
        <v>650</v>
      </c>
      <c r="D51" s="3" t="s">
        <v>651</v>
      </c>
      <c r="E51" s="3" t="s">
        <v>615</v>
      </c>
    </row>
    <row r="52" spans="1:5" x14ac:dyDescent="0.15">
      <c r="A52" s="4" t="s">
        <v>832</v>
      </c>
      <c r="B52" s="3" t="s">
        <v>652</v>
      </c>
      <c r="C52" s="3" t="s">
        <v>653</v>
      </c>
      <c r="D52" s="3" t="s">
        <v>654</v>
      </c>
      <c r="E52" s="3" t="s">
        <v>615</v>
      </c>
    </row>
    <row r="53" spans="1:5" x14ac:dyDescent="0.15">
      <c r="A53" s="4" t="s">
        <v>833</v>
      </c>
      <c r="B53" s="3" t="s">
        <v>655</v>
      </c>
      <c r="C53" s="3" t="s">
        <v>656</v>
      </c>
      <c r="D53" s="3" t="s">
        <v>657</v>
      </c>
      <c r="E53" s="3" t="s">
        <v>615</v>
      </c>
    </row>
    <row r="54" spans="1:5" x14ac:dyDescent="0.15">
      <c r="A54" s="4" t="s">
        <v>834</v>
      </c>
      <c r="B54" s="3" t="s">
        <v>658</v>
      </c>
      <c r="C54" s="3" t="s">
        <v>659</v>
      </c>
      <c r="D54" s="3" t="s">
        <v>660</v>
      </c>
      <c r="E54" s="3" t="s">
        <v>615</v>
      </c>
    </row>
    <row r="55" spans="1:5" x14ac:dyDescent="0.15">
      <c r="A55" s="4" t="s">
        <v>835</v>
      </c>
      <c r="B55" s="3" t="s">
        <v>661</v>
      </c>
      <c r="C55" s="3" t="s">
        <v>662</v>
      </c>
      <c r="D55" s="3" t="s">
        <v>663</v>
      </c>
      <c r="E55" s="3" t="s">
        <v>615</v>
      </c>
    </row>
    <row r="56" spans="1:5" x14ac:dyDescent="0.15">
      <c r="A56" s="4" t="s">
        <v>836</v>
      </c>
      <c r="B56" s="3" t="s">
        <v>664</v>
      </c>
      <c r="C56" s="3" t="s">
        <v>665</v>
      </c>
      <c r="D56" s="3" t="s">
        <v>666</v>
      </c>
      <c r="E56" s="3" t="s">
        <v>615</v>
      </c>
    </row>
    <row r="57" spans="1:5" x14ac:dyDescent="0.15">
      <c r="A57" s="4" t="s">
        <v>837</v>
      </c>
      <c r="B57" s="3" t="s">
        <v>667</v>
      </c>
      <c r="C57" s="3" t="s">
        <v>668</v>
      </c>
      <c r="D57" s="3" t="s">
        <v>669</v>
      </c>
      <c r="E57" s="3" t="s">
        <v>615</v>
      </c>
    </row>
    <row r="58" spans="1:5" x14ac:dyDescent="0.15">
      <c r="A58" s="4" t="s">
        <v>838</v>
      </c>
      <c r="B58" s="3" t="s">
        <v>670</v>
      </c>
      <c r="C58" s="3" t="s">
        <v>671</v>
      </c>
      <c r="D58" s="3" t="s">
        <v>672</v>
      </c>
      <c r="E58" s="3" t="s">
        <v>615</v>
      </c>
    </row>
    <row r="59" spans="1:5" x14ac:dyDescent="0.15">
      <c r="A59" s="4" t="s">
        <v>839</v>
      </c>
      <c r="B59" s="3" t="s">
        <v>673</v>
      </c>
      <c r="C59" s="3" t="s">
        <v>674</v>
      </c>
      <c r="D59" s="3" t="s">
        <v>675</v>
      </c>
      <c r="E59" s="3" t="s">
        <v>615</v>
      </c>
    </row>
    <row r="60" spans="1:5" x14ac:dyDescent="0.15">
      <c r="A60" s="4" t="s">
        <v>840</v>
      </c>
      <c r="B60" s="3" t="s">
        <v>676</v>
      </c>
      <c r="C60" s="3" t="s">
        <v>677</v>
      </c>
      <c r="D60" s="3" t="s">
        <v>676</v>
      </c>
      <c r="E60" s="3" t="s">
        <v>615</v>
      </c>
    </row>
    <row r="61" spans="1:5" x14ac:dyDescent="0.15">
      <c r="A61" s="4">
        <v>101</v>
      </c>
      <c r="B61" s="3" t="s">
        <v>678</v>
      </c>
      <c r="C61" s="3" t="s">
        <v>679</v>
      </c>
      <c r="D61" s="3" t="s">
        <v>680</v>
      </c>
      <c r="E61" s="3" t="s">
        <v>527</v>
      </c>
    </row>
    <row r="62" spans="1:5" x14ac:dyDescent="0.15">
      <c r="A62" s="4">
        <v>102</v>
      </c>
      <c r="B62" s="3" t="s">
        <v>681</v>
      </c>
      <c r="C62" s="3" t="s">
        <v>682</v>
      </c>
      <c r="D62" s="3" t="s">
        <v>683</v>
      </c>
      <c r="E62" s="3" t="s">
        <v>527</v>
      </c>
    </row>
    <row r="63" spans="1:5" x14ac:dyDescent="0.15">
      <c r="A63" s="4">
        <v>103</v>
      </c>
      <c r="B63" s="3" t="s">
        <v>684</v>
      </c>
      <c r="C63" s="3" t="s">
        <v>685</v>
      </c>
      <c r="D63" s="3" t="s">
        <v>686</v>
      </c>
      <c r="E63" s="3" t="s">
        <v>527</v>
      </c>
    </row>
    <row r="64" spans="1:5" x14ac:dyDescent="0.15">
      <c r="A64" s="4">
        <v>104</v>
      </c>
      <c r="B64" s="3" t="s">
        <v>687</v>
      </c>
      <c r="C64" s="3" t="s">
        <v>688</v>
      </c>
      <c r="D64" s="3" t="s">
        <v>689</v>
      </c>
      <c r="E64" s="3" t="s">
        <v>527</v>
      </c>
    </row>
    <row r="65" spans="1:5" x14ac:dyDescent="0.15">
      <c r="A65" s="4">
        <v>105</v>
      </c>
      <c r="B65" s="3" t="s">
        <v>690</v>
      </c>
      <c r="C65" s="3" t="s">
        <v>691</v>
      </c>
      <c r="D65" s="3" t="s">
        <v>692</v>
      </c>
      <c r="E65" s="3" t="s">
        <v>527</v>
      </c>
    </row>
    <row r="66" spans="1:5" x14ac:dyDescent="0.15">
      <c r="A66" s="4">
        <v>106</v>
      </c>
      <c r="B66" s="3" t="s">
        <v>693</v>
      </c>
      <c r="C66" s="3" t="s">
        <v>694</v>
      </c>
      <c r="D66" s="3" t="s">
        <v>694</v>
      </c>
      <c r="E66" s="3" t="s">
        <v>527</v>
      </c>
    </row>
    <row r="67" spans="1:5" x14ac:dyDescent="0.15">
      <c r="A67" s="4">
        <v>107</v>
      </c>
      <c r="B67" s="3" t="s">
        <v>695</v>
      </c>
      <c r="C67" s="3" t="s">
        <v>696</v>
      </c>
      <c r="D67" s="3" t="s">
        <v>696</v>
      </c>
      <c r="E67" s="3" t="s">
        <v>527</v>
      </c>
    </row>
    <row r="68" spans="1:5" x14ac:dyDescent="0.15">
      <c r="A68" s="4">
        <v>151</v>
      </c>
      <c r="B68" s="3" t="s">
        <v>697</v>
      </c>
      <c r="C68" s="3" t="s">
        <v>698</v>
      </c>
      <c r="D68" s="3" t="s">
        <v>699</v>
      </c>
      <c r="E68" s="3" t="s">
        <v>527</v>
      </c>
    </row>
    <row r="69" spans="1:5" x14ac:dyDescent="0.15">
      <c r="A69" s="4">
        <v>152</v>
      </c>
      <c r="B69" s="3" t="s">
        <v>700</v>
      </c>
      <c r="C69" s="3" t="s">
        <v>701</v>
      </c>
      <c r="D69" s="3" t="s">
        <v>702</v>
      </c>
      <c r="E69" s="3" t="s">
        <v>527</v>
      </c>
    </row>
    <row r="70" spans="1:5" x14ac:dyDescent="0.15">
      <c r="A70" s="4">
        <v>153</v>
      </c>
      <c r="B70" s="3" t="s">
        <v>703</v>
      </c>
      <c r="C70" s="3" t="s">
        <v>704</v>
      </c>
      <c r="D70" s="3" t="s">
        <v>705</v>
      </c>
      <c r="E70" s="3" t="s">
        <v>527</v>
      </c>
    </row>
    <row r="71" spans="1:5" x14ac:dyDescent="0.15">
      <c r="A71" s="4">
        <v>154</v>
      </c>
      <c r="B71" s="3" t="s">
        <v>706</v>
      </c>
      <c r="C71" s="3" t="s">
        <v>707</v>
      </c>
      <c r="D71" s="3" t="s">
        <v>708</v>
      </c>
      <c r="E71" s="3" t="s">
        <v>527</v>
      </c>
    </row>
    <row r="72" spans="1:5" x14ac:dyDescent="0.15">
      <c r="A72" s="4">
        <v>155</v>
      </c>
      <c r="B72" s="3" t="s">
        <v>709</v>
      </c>
      <c r="C72" s="3" t="s">
        <v>710</v>
      </c>
      <c r="D72" s="3" t="s">
        <v>711</v>
      </c>
      <c r="E72" s="3" t="s">
        <v>527</v>
      </c>
    </row>
    <row r="73" spans="1:5" x14ac:dyDescent="0.15">
      <c r="A73" s="4">
        <v>156</v>
      </c>
      <c r="B73" s="3" t="s">
        <v>712</v>
      </c>
      <c r="C73" s="3" t="s">
        <v>713</v>
      </c>
      <c r="D73" s="3" t="s">
        <v>714</v>
      </c>
      <c r="E73" s="3" t="s">
        <v>527</v>
      </c>
    </row>
    <row r="74" spans="1:5" x14ac:dyDescent="0.15">
      <c r="A74" s="4">
        <v>161</v>
      </c>
      <c r="B74" s="3" t="s">
        <v>715</v>
      </c>
      <c r="C74" s="3" t="s">
        <v>716</v>
      </c>
      <c r="D74" s="3" t="s">
        <v>717</v>
      </c>
      <c r="E74" s="3" t="s">
        <v>527</v>
      </c>
    </row>
    <row r="75" spans="1:5" x14ac:dyDescent="0.15">
      <c r="A75" s="4">
        <v>162</v>
      </c>
      <c r="B75" s="3" t="s">
        <v>718</v>
      </c>
      <c r="C75" s="3" t="s">
        <v>719</v>
      </c>
      <c r="D75" s="3" t="s">
        <v>720</v>
      </c>
      <c r="E75" s="3" t="s">
        <v>527</v>
      </c>
    </row>
    <row r="76" spans="1:5" x14ac:dyDescent="0.15">
      <c r="A76" s="4">
        <v>163</v>
      </c>
      <c r="B76" s="3" t="s">
        <v>721</v>
      </c>
      <c r="C76" s="3" t="s">
        <v>722</v>
      </c>
      <c r="D76" s="3" t="s">
        <v>723</v>
      </c>
      <c r="E76" s="3" t="s">
        <v>527</v>
      </c>
    </row>
    <row r="77" spans="1:5" x14ac:dyDescent="0.15">
      <c r="A77" s="4">
        <v>164</v>
      </c>
      <c r="B77" s="3" t="s">
        <v>724</v>
      </c>
      <c r="C77" s="3" t="s">
        <v>725</v>
      </c>
      <c r="D77" s="3" t="s">
        <v>726</v>
      </c>
      <c r="E77" s="3" t="s">
        <v>527</v>
      </c>
    </row>
    <row r="78" spans="1:5" x14ac:dyDescent="0.15">
      <c r="A78" s="4">
        <v>165</v>
      </c>
      <c r="B78" s="3" t="s">
        <v>727</v>
      </c>
      <c r="C78" s="3" t="s">
        <v>728</v>
      </c>
      <c r="D78" s="3" t="s">
        <v>729</v>
      </c>
      <c r="E78" s="3" t="s">
        <v>527</v>
      </c>
    </row>
    <row r="79" spans="1:5" x14ac:dyDescent="0.15">
      <c r="A79" s="4">
        <v>171</v>
      </c>
      <c r="B79" s="3" t="s">
        <v>730</v>
      </c>
      <c r="C79" s="3" t="s">
        <v>731</v>
      </c>
      <c r="D79" s="3" t="s">
        <v>732</v>
      </c>
      <c r="E79" s="3" t="s">
        <v>527</v>
      </c>
    </row>
    <row r="80" spans="1:5" x14ac:dyDescent="0.15">
      <c r="A80" s="4">
        <v>172</v>
      </c>
      <c r="B80" s="3" t="s">
        <v>733</v>
      </c>
      <c r="C80" s="3" t="s">
        <v>734</v>
      </c>
      <c r="D80" s="3" t="s">
        <v>734</v>
      </c>
      <c r="E80" s="3" t="s">
        <v>527</v>
      </c>
    </row>
    <row r="81" spans="1:5" x14ac:dyDescent="0.15">
      <c r="A81" s="4">
        <v>201</v>
      </c>
      <c r="B81" s="3" t="s">
        <v>735</v>
      </c>
      <c r="C81" s="3" t="s">
        <v>736</v>
      </c>
      <c r="D81" s="3" t="s">
        <v>737</v>
      </c>
      <c r="E81" s="3" t="s">
        <v>738</v>
      </c>
    </row>
    <row r="82" spans="1:5" x14ac:dyDescent="0.15">
      <c r="A82" s="4">
        <v>202</v>
      </c>
      <c r="B82" s="3" t="s">
        <v>739</v>
      </c>
      <c r="C82" s="3" t="s">
        <v>740</v>
      </c>
      <c r="D82" s="3" t="s">
        <v>741</v>
      </c>
      <c r="E82" s="3" t="s">
        <v>738</v>
      </c>
    </row>
    <row r="83" spans="1:5" x14ac:dyDescent="0.15">
      <c r="A83" s="4">
        <v>203</v>
      </c>
      <c r="B83" s="3" t="s">
        <v>742</v>
      </c>
      <c r="C83" s="3" t="s">
        <v>743</v>
      </c>
      <c r="D83" s="3" t="s">
        <v>744</v>
      </c>
      <c r="E83" s="3" t="s">
        <v>738</v>
      </c>
    </row>
    <row r="84" spans="1:5" x14ac:dyDescent="0.15">
      <c r="A84" s="4">
        <v>206</v>
      </c>
      <c r="B84" s="3" t="s">
        <v>745</v>
      </c>
      <c r="C84" s="3" t="s">
        <v>746</v>
      </c>
      <c r="D84" s="3" t="s">
        <v>747</v>
      </c>
      <c r="E84" s="3" t="s">
        <v>738</v>
      </c>
    </row>
    <row r="85" spans="1:5" x14ac:dyDescent="0.15">
      <c r="A85" s="4">
        <v>207</v>
      </c>
      <c r="B85" s="3" t="s">
        <v>748</v>
      </c>
      <c r="C85" s="3" t="s">
        <v>749</v>
      </c>
      <c r="D85" s="3" t="s">
        <v>750</v>
      </c>
      <c r="E85" s="3" t="s">
        <v>738</v>
      </c>
    </row>
    <row r="86" spans="1:5" x14ac:dyDescent="0.15">
      <c r="A86" s="4">
        <v>208</v>
      </c>
      <c r="B86" s="3" t="s">
        <v>751</v>
      </c>
      <c r="C86" s="3" t="s">
        <v>752</v>
      </c>
      <c r="D86" s="3" t="s">
        <v>747</v>
      </c>
      <c r="E86" s="3" t="s">
        <v>738</v>
      </c>
    </row>
    <row r="87" spans="1:5" x14ac:dyDescent="0.15">
      <c r="A87" s="4">
        <v>209</v>
      </c>
      <c r="B87" s="3" t="s">
        <v>753</v>
      </c>
      <c r="C87" s="3" t="s">
        <v>754</v>
      </c>
      <c r="D87" s="3" t="s">
        <v>750</v>
      </c>
      <c r="E87" s="3" t="s">
        <v>738</v>
      </c>
    </row>
    <row r="88" spans="1:5" x14ac:dyDescent="0.15">
      <c r="A88" s="4">
        <v>210</v>
      </c>
      <c r="B88" s="3" t="s">
        <v>755</v>
      </c>
      <c r="C88" s="3" t="s">
        <v>756</v>
      </c>
      <c r="D88" s="3" t="s">
        <v>757</v>
      </c>
      <c r="E88" s="3" t="s">
        <v>738</v>
      </c>
    </row>
    <row r="89" spans="1:5" x14ac:dyDescent="0.15">
      <c r="A89" s="4">
        <v>211</v>
      </c>
      <c r="B89" s="3" t="s">
        <v>758</v>
      </c>
      <c r="C89" s="3" t="s">
        <v>759</v>
      </c>
      <c r="D89" s="3" t="s">
        <v>760</v>
      </c>
      <c r="E89" s="3" t="s">
        <v>738</v>
      </c>
    </row>
    <row r="90" spans="1:5" x14ac:dyDescent="0.15">
      <c r="A90" s="4">
        <v>212</v>
      </c>
      <c r="B90" s="3" t="s">
        <v>761</v>
      </c>
      <c r="C90" s="3" t="s">
        <v>762</v>
      </c>
      <c r="D90" s="3" t="s">
        <v>760</v>
      </c>
      <c r="E90" s="3" t="s">
        <v>738</v>
      </c>
    </row>
    <row r="91" spans="1:5" x14ac:dyDescent="0.15">
      <c r="A91" s="4">
        <v>213</v>
      </c>
      <c r="B91" s="3" t="s">
        <v>763</v>
      </c>
      <c r="C91" s="3" t="s">
        <v>764</v>
      </c>
      <c r="D91" s="3" t="s">
        <v>765</v>
      </c>
      <c r="E91" s="3" t="s">
        <v>738</v>
      </c>
    </row>
    <row r="92" spans="1:5" x14ac:dyDescent="0.15">
      <c r="A92" s="4">
        <v>214</v>
      </c>
      <c r="B92" s="3" t="s">
        <v>763</v>
      </c>
      <c r="C92" s="3" t="s">
        <v>766</v>
      </c>
      <c r="D92" s="3" t="s">
        <v>765</v>
      </c>
      <c r="E92" s="3" t="s">
        <v>738</v>
      </c>
    </row>
    <row r="93" spans="1:5" x14ac:dyDescent="0.15">
      <c r="A93" s="4">
        <v>221</v>
      </c>
      <c r="B93" s="3" t="s">
        <v>767</v>
      </c>
      <c r="C93" s="3" t="s">
        <v>768</v>
      </c>
      <c r="D93" s="3" t="s">
        <v>737</v>
      </c>
      <c r="E93" s="3" t="s">
        <v>738</v>
      </c>
    </row>
    <row r="94" spans="1:5" x14ac:dyDescent="0.15">
      <c r="A94" s="4">
        <v>601</v>
      </c>
      <c r="B94" s="3" t="s">
        <v>769</v>
      </c>
      <c r="C94" s="3" t="s">
        <v>770</v>
      </c>
      <c r="D94" s="3" t="s">
        <v>770</v>
      </c>
      <c r="E94" s="3" t="s">
        <v>527</v>
      </c>
    </row>
    <row r="95" spans="1:5" x14ac:dyDescent="0.15">
      <c r="A95" s="5">
        <v>602</v>
      </c>
      <c r="B95" s="6" t="s">
        <v>771</v>
      </c>
      <c r="C95" s="6" t="s">
        <v>772</v>
      </c>
      <c r="D95" s="6" t="s">
        <v>772</v>
      </c>
      <c r="E95" s="6" t="s">
        <v>527</v>
      </c>
    </row>
    <row r="96" spans="1:5" x14ac:dyDescent="0.15">
      <c r="A96" s="4">
        <v>603</v>
      </c>
      <c r="B96" s="3" t="s">
        <v>773</v>
      </c>
      <c r="C96" s="3" t="s">
        <v>774</v>
      </c>
      <c r="D96" s="3" t="s">
        <v>774</v>
      </c>
      <c r="E96" s="3" t="s">
        <v>527</v>
      </c>
    </row>
    <row r="97" spans="1:5" x14ac:dyDescent="0.15">
      <c r="A97" s="4">
        <v>604</v>
      </c>
      <c r="B97" s="3" t="s">
        <v>775</v>
      </c>
      <c r="C97" s="3" t="s">
        <v>776</v>
      </c>
      <c r="D97" s="3" t="s">
        <v>776</v>
      </c>
      <c r="E97" s="3" t="s">
        <v>527</v>
      </c>
    </row>
    <row r="98" spans="1:5" x14ac:dyDescent="0.15">
      <c r="A98" s="4">
        <v>605</v>
      </c>
      <c r="B98" s="3" t="s">
        <v>777</v>
      </c>
      <c r="C98" s="3" t="s">
        <v>778</v>
      </c>
      <c r="D98" s="3" t="s">
        <v>778</v>
      </c>
      <c r="E98" s="3" t="s">
        <v>527</v>
      </c>
    </row>
    <row r="99" spans="1:5" x14ac:dyDescent="0.15">
      <c r="A99" s="4">
        <v>606</v>
      </c>
      <c r="B99" s="3" t="s">
        <v>779</v>
      </c>
      <c r="C99" s="3" t="s">
        <v>780</v>
      </c>
      <c r="D99" s="3" t="s">
        <v>781</v>
      </c>
      <c r="E99" s="3" t="s">
        <v>527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C296"/>
  <sheetViews>
    <sheetView workbookViewId="0"/>
  </sheetViews>
  <sheetFormatPr defaultColWidth="9" defaultRowHeight="12" x14ac:dyDescent="0.15"/>
  <cols>
    <col min="1" max="1" width="21.875" style="1" bestFit="1" customWidth="1"/>
    <col min="2" max="2" width="30.125" style="1" bestFit="1" customWidth="1"/>
    <col min="3" max="3" width="6.75" style="2" bestFit="1" customWidth="1"/>
    <col min="4" max="16384" width="9" style="1"/>
  </cols>
  <sheetData>
    <row r="1" spans="1:3" x14ac:dyDescent="0.15">
      <c r="A1" s="1" t="s">
        <v>27</v>
      </c>
      <c r="B1" s="1" t="s">
        <v>28</v>
      </c>
      <c r="C1" s="2" t="s">
        <v>498</v>
      </c>
    </row>
    <row r="2" spans="1:3" x14ac:dyDescent="0.15">
      <c r="A2" s="1" t="s">
        <v>33</v>
      </c>
      <c r="B2" s="1" t="s">
        <v>34</v>
      </c>
      <c r="C2" s="2" t="s">
        <v>32</v>
      </c>
    </row>
    <row r="3" spans="1:3" x14ac:dyDescent="0.15">
      <c r="A3" s="1" t="s">
        <v>78</v>
      </c>
      <c r="B3" s="1" t="s">
        <v>79</v>
      </c>
      <c r="C3" s="2" t="s">
        <v>77</v>
      </c>
    </row>
    <row r="4" spans="1:3" x14ac:dyDescent="0.15">
      <c r="A4" s="1" t="s">
        <v>30</v>
      </c>
      <c r="B4" s="1" t="s">
        <v>31</v>
      </c>
      <c r="C4" s="2" t="s">
        <v>29</v>
      </c>
    </row>
    <row r="5" spans="1:3" x14ac:dyDescent="0.15">
      <c r="A5" s="1" t="s">
        <v>42</v>
      </c>
      <c r="B5" s="1" t="s">
        <v>43</v>
      </c>
      <c r="C5" s="2" t="s">
        <v>41</v>
      </c>
    </row>
    <row r="6" spans="1:3" x14ac:dyDescent="0.15">
      <c r="A6" s="1" t="s">
        <v>45</v>
      </c>
      <c r="B6" s="1" t="s">
        <v>1127</v>
      </c>
      <c r="C6" s="2" t="s">
        <v>44</v>
      </c>
    </row>
    <row r="7" spans="1:3" x14ac:dyDescent="0.15">
      <c r="A7" s="1" t="s">
        <v>56</v>
      </c>
      <c r="B7" s="1" t="s">
        <v>57</v>
      </c>
      <c r="C7" s="2" t="s">
        <v>55</v>
      </c>
    </row>
    <row r="8" spans="1:3" x14ac:dyDescent="0.15">
      <c r="A8" s="1" t="s">
        <v>36</v>
      </c>
      <c r="B8" s="1" t="s">
        <v>37</v>
      </c>
      <c r="C8" s="2" t="s">
        <v>35</v>
      </c>
    </row>
    <row r="9" spans="1:3" x14ac:dyDescent="0.15">
      <c r="A9" s="1" t="s">
        <v>50</v>
      </c>
      <c r="B9" s="1" t="s">
        <v>51</v>
      </c>
      <c r="C9" s="2" t="s">
        <v>49</v>
      </c>
    </row>
    <row r="10" spans="1:3" x14ac:dyDescent="0.15">
      <c r="A10" s="1" t="s">
        <v>53</v>
      </c>
      <c r="B10" s="1" t="s">
        <v>54</v>
      </c>
      <c r="C10" s="2" t="s">
        <v>52</v>
      </c>
    </row>
    <row r="11" spans="1:3" x14ac:dyDescent="0.15">
      <c r="A11" s="1" t="s">
        <v>61</v>
      </c>
      <c r="B11" s="1" t="s">
        <v>62</v>
      </c>
      <c r="C11" s="2" t="s">
        <v>60</v>
      </c>
    </row>
    <row r="12" spans="1:3" x14ac:dyDescent="0.15">
      <c r="A12" s="1" t="s">
        <v>47</v>
      </c>
      <c r="B12" s="1" t="s">
        <v>48</v>
      </c>
      <c r="C12" s="2" t="s">
        <v>46</v>
      </c>
    </row>
    <row r="13" spans="1:3" x14ac:dyDescent="0.15">
      <c r="A13" s="1" t="s">
        <v>69</v>
      </c>
      <c r="B13" s="1" t="s">
        <v>70</v>
      </c>
      <c r="C13" s="2" t="s">
        <v>68</v>
      </c>
    </row>
    <row r="14" spans="1:3" x14ac:dyDescent="0.15">
      <c r="A14" s="1" t="s">
        <v>1128</v>
      </c>
      <c r="B14" s="1" t="s">
        <v>92</v>
      </c>
      <c r="C14" s="2" t="s">
        <v>91</v>
      </c>
    </row>
    <row r="15" spans="1:3" x14ac:dyDescent="0.15">
      <c r="A15" s="1" t="s">
        <v>64</v>
      </c>
      <c r="B15" s="1" t="s">
        <v>65</v>
      </c>
      <c r="C15" s="2" t="s">
        <v>63</v>
      </c>
    </row>
    <row r="16" spans="1:3" x14ac:dyDescent="0.15">
      <c r="A16" s="1" t="s">
        <v>75</v>
      </c>
      <c r="B16" s="1" t="s">
        <v>76</v>
      </c>
      <c r="C16" s="2" t="s">
        <v>74</v>
      </c>
    </row>
    <row r="17" spans="1:3" x14ac:dyDescent="0.15">
      <c r="A17" s="1" t="s">
        <v>1129</v>
      </c>
      <c r="B17" s="1" t="s">
        <v>67</v>
      </c>
      <c r="C17" s="2" t="s">
        <v>66</v>
      </c>
    </row>
    <row r="18" spans="1:3" x14ac:dyDescent="0.15">
      <c r="A18" s="1" t="s">
        <v>83</v>
      </c>
      <c r="B18" s="1" t="s">
        <v>84</v>
      </c>
      <c r="C18" s="2" t="s">
        <v>82</v>
      </c>
    </row>
    <row r="19" spans="1:3" x14ac:dyDescent="0.15">
      <c r="A19" s="1" t="s">
        <v>1130</v>
      </c>
      <c r="B19" s="1" t="s">
        <v>86</v>
      </c>
      <c r="C19" s="2" t="s">
        <v>85</v>
      </c>
    </row>
    <row r="20" spans="1:3" x14ac:dyDescent="0.15">
      <c r="A20" s="1" t="s">
        <v>1131</v>
      </c>
      <c r="B20" s="1" t="s">
        <v>88</v>
      </c>
      <c r="C20" s="2" t="s">
        <v>87</v>
      </c>
    </row>
    <row r="21" spans="1:3" x14ac:dyDescent="0.15">
      <c r="A21" s="1" t="s">
        <v>1132</v>
      </c>
      <c r="B21" s="1" t="s">
        <v>90</v>
      </c>
      <c r="C21" s="2" t="s">
        <v>89</v>
      </c>
    </row>
    <row r="22" spans="1:3" x14ac:dyDescent="0.15">
      <c r="A22" s="1" t="s">
        <v>72</v>
      </c>
      <c r="B22" s="1" t="s">
        <v>73</v>
      </c>
      <c r="C22" s="2" t="s">
        <v>71</v>
      </c>
    </row>
    <row r="23" spans="1:3" ht="11.25" customHeight="1" x14ac:dyDescent="0.15">
      <c r="A23" s="1" t="s">
        <v>1133</v>
      </c>
      <c r="B23" s="1" t="s">
        <v>59</v>
      </c>
      <c r="C23" s="2" t="s">
        <v>58</v>
      </c>
    </row>
    <row r="24" spans="1:3" x14ac:dyDescent="0.15">
      <c r="A24" s="1" t="s">
        <v>1134</v>
      </c>
      <c r="B24" s="1" t="s">
        <v>81</v>
      </c>
      <c r="C24" s="2" t="s">
        <v>80</v>
      </c>
    </row>
    <row r="25" spans="1:3" x14ac:dyDescent="0.15">
      <c r="A25" s="1" t="s">
        <v>39</v>
      </c>
      <c r="B25" s="1" t="s">
        <v>40</v>
      </c>
      <c r="C25" s="2" t="s">
        <v>38</v>
      </c>
    </row>
    <row r="26" spans="1:3" x14ac:dyDescent="0.15">
      <c r="A26" s="1" t="s">
        <v>1135</v>
      </c>
      <c r="B26" s="1" t="s">
        <v>1136</v>
      </c>
      <c r="C26" s="2" t="s">
        <v>918</v>
      </c>
    </row>
    <row r="27" spans="1:3" x14ac:dyDescent="0.15">
      <c r="A27" s="1" t="s">
        <v>920</v>
      </c>
      <c r="B27" s="1" t="s">
        <v>1137</v>
      </c>
      <c r="C27" s="2" t="s">
        <v>919</v>
      </c>
    </row>
    <row r="28" spans="1:3" x14ac:dyDescent="0.15">
      <c r="A28" s="1" t="s">
        <v>1138</v>
      </c>
      <c r="B28" s="1" t="s">
        <v>1139</v>
      </c>
      <c r="C28" s="2" t="s">
        <v>1140</v>
      </c>
    </row>
    <row r="29" spans="1:3" x14ac:dyDescent="0.15">
      <c r="A29" s="1" t="s">
        <v>230</v>
      </c>
      <c r="B29" s="1" t="s">
        <v>231</v>
      </c>
      <c r="C29" s="2" t="s">
        <v>229</v>
      </c>
    </row>
    <row r="30" spans="1:3" x14ac:dyDescent="0.15">
      <c r="A30" s="1" t="s">
        <v>99</v>
      </c>
      <c r="B30" s="1" t="s">
        <v>100</v>
      </c>
      <c r="C30" s="2" t="s">
        <v>98</v>
      </c>
    </row>
    <row r="31" spans="1:3" x14ac:dyDescent="0.15">
      <c r="A31" s="1" t="s">
        <v>102</v>
      </c>
      <c r="B31" s="1" t="s">
        <v>103</v>
      </c>
      <c r="C31" s="2" t="s">
        <v>101</v>
      </c>
    </row>
    <row r="32" spans="1:3" x14ac:dyDescent="0.15">
      <c r="A32" s="1" t="s">
        <v>468</v>
      </c>
      <c r="B32" s="1" t="s">
        <v>469</v>
      </c>
      <c r="C32" s="2" t="s">
        <v>467</v>
      </c>
    </row>
    <row r="33" spans="1:3" x14ac:dyDescent="0.15">
      <c r="A33" s="1" t="s">
        <v>471</v>
      </c>
      <c r="B33" s="1" t="s">
        <v>472</v>
      </c>
      <c r="C33" s="2" t="s">
        <v>470</v>
      </c>
    </row>
    <row r="34" spans="1:3" x14ac:dyDescent="0.15">
      <c r="A34" s="1" t="s">
        <v>105</v>
      </c>
      <c r="B34" s="1" t="s">
        <v>106</v>
      </c>
      <c r="C34" s="2" t="s">
        <v>104</v>
      </c>
    </row>
    <row r="35" spans="1:3" x14ac:dyDescent="0.15">
      <c r="A35" s="1" t="s">
        <v>108</v>
      </c>
      <c r="B35" s="1" t="s">
        <v>109</v>
      </c>
      <c r="C35" s="2" t="s">
        <v>107</v>
      </c>
    </row>
    <row r="36" spans="1:3" x14ac:dyDescent="0.15">
      <c r="A36" s="1" t="s">
        <v>111</v>
      </c>
      <c r="B36" s="1" t="s">
        <v>112</v>
      </c>
      <c r="C36" s="2" t="s">
        <v>110</v>
      </c>
    </row>
    <row r="37" spans="1:3" x14ac:dyDescent="0.15">
      <c r="A37" s="1" t="s">
        <v>127</v>
      </c>
      <c r="B37" s="1" t="s">
        <v>128</v>
      </c>
      <c r="C37" s="2" t="s">
        <v>1141</v>
      </c>
    </row>
    <row r="38" spans="1:3" x14ac:dyDescent="0.15">
      <c r="A38" s="1" t="s">
        <v>114</v>
      </c>
      <c r="B38" s="1" t="s">
        <v>115</v>
      </c>
      <c r="C38" s="2" t="s">
        <v>113</v>
      </c>
    </row>
    <row r="39" spans="1:3" x14ac:dyDescent="0.15">
      <c r="A39" s="1" t="s">
        <v>117</v>
      </c>
      <c r="B39" s="1" t="s">
        <v>118</v>
      </c>
      <c r="C39" s="2" t="s">
        <v>116</v>
      </c>
    </row>
    <row r="40" spans="1:3" x14ac:dyDescent="0.15">
      <c r="A40" s="1" t="s">
        <v>120</v>
      </c>
      <c r="B40" s="1" t="s">
        <v>121</v>
      </c>
      <c r="C40" s="2" t="s">
        <v>119</v>
      </c>
    </row>
    <row r="41" spans="1:3" x14ac:dyDescent="0.15">
      <c r="A41" s="1" t="s">
        <v>123</v>
      </c>
      <c r="B41" s="1" t="s">
        <v>124</v>
      </c>
      <c r="C41" s="2" t="s">
        <v>122</v>
      </c>
    </row>
    <row r="42" spans="1:3" x14ac:dyDescent="0.15">
      <c r="A42" s="1" t="s">
        <v>1142</v>
      </c>
      <c r="B42" s="1" t="s">
        <v>126</v>
      </c>
      <c r="C42" s="2" t="s">
        <v>125</v>
      </c>
    </row>
    <row r="43" spans="1:3" x14ac:dyDescent="0.15">
      <c r="A43" s="1" t="s">
        <v>1041</v>
      </c>
      <c r="B43" s="1" t="s">
        <v>1143</v>
      </c>
      <c r="C43" s="2" t="s">
        <v>170</v>
      </c>
    </row>
    <row r="44" spans="1:3" x14ac:dyDescent="0.15">
      <c r="A44" s="1" t="s">
        <v>154</v>
      </c>
      <c r="B44" s="1" t="s">
        <v>155</v>
      </c>
      <c r="C44" s="2" t="s">
        <v>153</v>
      </c>
    </row>
    <row r="45" spans="1:3" x14ac:dyDescent="0.15">
      <c r="A45" s="1" t="s">
        <v>156</v>
      </c>
      <c r="B45" s="1" t="s">
        <v>157</v>
      </c>
      <c r="C45" s="2" t="s">
        <v>1144</v>
      </c>
    </row>
    <row r="46" spans="1:3" x14ac:dyDescent="0.15">
      <c r="A46" s="1" t="s">
        <v>165</v>
      </c>
      <c r="B46" s="1" t="s">
        <v>166</v>
      </c>
      <c r="C46" s="2" t="s">
        <v>164</v>
      </c>
    </row>
    <row r="47" spans="1:3" x14ac:dyDescent="0.15">
      <c r="A47" s="1" t="s">
        <v>162</v>
      </c>
      <c r="B47" s="1" t="s">
        <v>163</v>
      </c>
      <c r="C47" s="2" t="s">
        <v>161</v>
      </c>
    </row>
    <row r="48" spans="1:3" x14ac:dyDescent="0.15">
      <c r="A48" s="1" t="s">
        <v>159</v>
      </c>
      <c r="B48" s="1" t="s">
        <v>160</v>
      </c>
      <c r="C48" s="2" t="s">
        <v>158</v>
      </c>
    </row>
    <row r="49" spans="1:3" x14ac:dyDescent="0.15">
      <c r="A49" s="1" t="s">
        <v>1042</v>
      </c>
      <c r="B49" s="1" t="s">
        <v>1145</v>
      </c>
      <c r="C49" s="2" t="s">
        <v>152</v>
      </c>
    </row>
    <row r="50" spans="1:3" x14ac:dyDescent="0.15">
      <c r="A50" s="1" t="s">
        <v>175</v>
      </c>
      <c r="B50" s="1" t="s">
        <v>176</v>
      </c>
      <c r="C50" s="2" t="s">
        <v>174</v>
      </c>
    </row>
    <row r="51" spans="1:3" x14ac:dyDescent="0.15">
      <c r="A51" s="1" t="s">
        <v>178</v>
      </c>
      <c r="B51" s="1" t="s">
        <v>179</v>
      </c>
      <c r="C51" s="2" t="s">
        <v>177</v>
      </c>
    </row>
    <row r="52" spans="1:3" x14ac:dyDescent="0.15">
      <c r="A52" s="1" t="s">
        <v>210</v>
      </c>
      <c r="B52" s="1" t="s">
        <v>211</v>
      </c>
      <c r="C52" s="2" t="s">
        <v>209</v>
      </c>
    </row>
    <row r="53" spans="1:3" x14ac:dyDescent="0.15">
      <c r="A53" s="1" t="s">
        <v>201</v>
      </c>
      <c r="B53" s="1" t="s">
        <v>202</v>
      </c>
      <c r="C53" s="2" t="s">
        <v>200</v>
      </c>
    </row>
    <row r="54" spans="1:3" x14ac:dyDescent="0.15">
      <c r="A54" s="1" t="s">
        <v>184</v>
      </c>
      <c r="B54" s="1" t="s">
        <v>185</v>
      </c>
      <c r="C54" s="2" t="s">
        <v>183</v>
      </c>
    </row>
    <row r="55" spans="1:3" x14ac:dyDescent="0.15">
      <c r="A55" s="1" t="s">
        <v>189</v>
      </c>
      <c r="B55" s="1" t="s">
        <v>190</v>
      </c>
      <c r="C55" s="2" t="s">
        <v>188</v>
      </c>
    </row>
    <row r="56" spans="1:3" x14ac:dyDescent="0.15">
      <c r="A56" s="1" t="s">
        <v>186</v>
      </c>
      <c r="B56" s="1" t="s">
        <v>187</v>
      </c>
      <c r="C56" s="2" t="s">
        <v>1146</v>
      </c>
    </row>
    <row r="57" spans="1:3" x14ac:dyDescent="0.15">
      <c r="A57" s="1" t="s">
        <v>192</v>
      </c>
      <c r="B57" s="1" t="s">
        <v>193</v>
      </c>
      <c r="C57" s="2" t="s">
        <v>191</v>
      </c>
    </row>
    <row r="58" spans="1:3" x14ac:dyDescent="0.15">
      <c r="A58" s="1" t="s">
        <v>195</v>
      </c>
      <c r="B58" s="1" t="s">
        <v>196</v>
      </c>
      <c r="C58" s="2" t="s">
        <v>194</v>
      </c>
    </row>
    <row r="59" spans="1:3" x14ac:dyDescent="0.15">
      <c r="A59" s="1" t="s">
        <v>207</v>
      </c>
      <c r="B59" s="1" t="s">
        <v>208</v>
      </c>
      <c r="C59" s="2" t="s">
        <v>206</v>
      </c>
    </row>
    <row r="60" spans="1:3" x14ac:dyDescent="0.15">
      <c r="A60" s="1" t="s">
        <v>198</v>
      </c>
      <c r="B60" s="1" t="s">
        <v>199</v>
      </c>
      <c r="C60" s="2" t="s">
        <v>197</v>
      </c>
    </row>
    <row r="61" spans="1:3" x14ac:dyDescent="0.15">
      <c r="A61" s="1" t="s">
        <v>213</v>
      </c>
      <c r="B61" s="1" t="s">
        <v>214</v>
      </c>
      <c r="C61" s="2" t="s">
        <v>212</v>
      </c>
    </row>
    <row r="62" spans="1:3" x14ac:dyDescent="0.15">
      <c r="A62" s="1" t="s">
        <v>474</v>
      </c>
      <c r="B62" s="1" t="s">
        <v>475</v>
      </c>
      <c r="C62" s="2" t="s">
        <v>473</v>
      </c>
    </row>
    <row r="63" spans="1:3" x14ac:dyDescent="0.15">
      <c r="A63" s="1" t="s">
        <v>218</v>
      </c>
      <c r="B63" s="1" t="s">
        <v>219</v>
      </c>
      <c r="C63" s="2" t="s">
        <v>217</v>
      </c>
    </row>
    <row r="64" spans="1:3" x14ac:dyDescent="0.15">
      <c r="A64" s="1" t="s">
        <v>215</v>
      </c>
      <c r="B64" s="1" t="s">
        <v>216</v>
      </c>
      <c r="C64" s="2" t="s">
        <v>1147</v>
      </c>
    </row>
    <row r="65" spans="1:3" x14ac:dyDescent="0.15">
      <c r="A65" s="1" t="s">
        <v>224</v>
      </c>
      <c r="B65" s="1" t="s">
        <v>225</v>
      </c>
      <c r="C65" s="2" t="s">
        <v>223</v>
      </c>
    </row>
    <row r="66" spans="1:3" x14ac:dyDescent="0.15">
      <c r="A66" s="1" t="s">
        <v>221</v>
      </c>
      <c r="B66" s="1" t="s">
        <v>222</v>
      </c>
      <c r="C66" s="2" t="s">
        <v>220</v>
      </c>
    </row>
    <row r="67" spans="1:3" x14ac:dyDescent="0.15">
      <c r="A67" s="1" t="s">
        <v>245</v>
      </c>
      <c r="B67" s="1" t="s">
        <v>246</v>
      </c>
      <c r="C67" s="2" t="s">
        <v>244</v>
      </c>
    </row>
    <row r="68" spans="1:3" x14ac:dyDescent="0.15">
      <c r="A68" s="1" t="s">
        <v>242</v>
      </c>
      <c r="B68" s="1" t="s">
        <v>243</v>
      </c>
      <c r="C68" s="2" t="s">
        <v>241</v>
      </c>
    </row>
    <row r="69" spans="1:3" x14ac:dyDescent="0.15">
      <c r="A69" s="1" t="s">
        <v>239</v>
      </c>
      <c r="B69" s="1" t="s">
        <v>240</v>
      </c>
      <c r="C69" s="2" t="s">
        <v>238</v>
      </c>
    </row>
    <row r="70" spans="1:3" x14ac:dyDescent="0.15">
      <c r="A70" s="1" t="s">
        <v>236</v>
      </c>
      <c r="B70" s="1" t="s">
        <v>237</v>
      </c>
      <c r="C70" s="2" t="s">
        <v>235</v>
      </c>
    </row>
    <row r="71" spans="1:3" x14ac:dyDescent="0.15">
      <c r="A71" s="1" t="s">
        <v>130</v>
      </c>
      <c r="B71" s="1" t="s">
        <v>1148</v>
      </c>
      <c r="C71" s="2" t="s">
        <v>129</v>
      </c>
    </row>
    <row r="72" spans="1:3" x14ac:dyDescent="0.15">
      <c r="A72" s="1" t="s">
        <v>132</v>
      </c>
      <c r="B72" s="1" t="s">
        <v>133</v>
      </c>
      <c r="C72" s="2" t="s">
        <v>131</v>
      </c>
    </row>
    <row r="73" spans="1:3" x14ac:dyDescent="0.15">
      <c r="A73" s="1" t="s">
        <v>135</v>
      </c>
      <c r="B73" s="1" t="s">
        <v>136</v>
      </c>
      <c r="C73" s="2" t="s">
        <v>134</v>
      </c>
    </row>
    <row r="74" spans="1:3" x14ac:dyDescent="0.15">
      <c r="A74" s="1" t="s">
        <v>138</v>
      </c>
      <c r="B74" s="1" t="s">
        <v>139</v>
      </c>
      <c r="C74" s="2" t="s">
        <v>137</v>
      </c>
    </row>
    <row r="75" spans="1:3" x14ac:dyDescent="0.15">
      <c r="A75" s="1" t="s">
        <v>141</v>
      </c>
      <c r="B75" s="1" t="s">
        <v>142</v>
      </c>
      <c r="C75" s="2" t="s">
        <v>140</v>
      </c>
    </row>
    <row r="76" spans="1:3" x14ac:dyDescent="0.15">
      <c r="A76" s="1" t="s">
        <v>144</v>
      </c>
      <c r="B76" s="1" t="s">
        <v>145</v>
      </c>
      <c r="C76" s="2" t="s">
        <v>143</v>
      </c>
    </row>
    <row r="77" spans="1:3" x14ac:dyDescent="0.15">
      <c r="A77" s="1" t="s">
        <v>147</v>
      </c>
      <c r="B77" s="1" t="s">
        <v>148</v>
      </c>
      <c r="C77" s="2" t="s">
        <v>146</v>
      </c>
    </row>
    <row r="78" spans="1:3" x14ac:dyDescent="0.15">
      <c r="A78" s="1" t="s">
        <v>150</v>
      </c>
      <c r="B78" s="1" t="s">
        <v>151</v>
      </c>
      <c r="C78" s="2" t="s">
        <v>149</v>
      </c>
    </row>
    <row r="79" spans="1:3" x14ac:dyDescent="0.15">
      <c r="A79" s="1" t="s">
        <v>168</v>
      </c>
      <c r="B79" s="1" t="s">
        <v>169</v>
      </c>
      <c r="C79" s="2" t="s">
        <v>167</v>
      </c>
    </row>
    <row r="80" spans="1:3" x14ac:dyDescent="0.15">
      <c r="A80" s="1" t="s">
        <v>181</v>
      </c>
      <c r="B80" s="1" t="s">
        <v>182</v>
      </c>
      <c r="C80" s="2" t="s">
        <v>180</v>
      </c>
    </row>
    <row r="81" spans="1:3" x14ac:dyDescent="0.15">
      <c r="A81" s="1" t="s">
        <v>204</v>
      </c>
      <c r="B81" s="1" t="s">
        <v>205</v>
      </c>
      <c r="C81" s="2" t="s">
        <v>203</v>
      </c>
    </row>
    <row r="82" spans="1:3" x14ac:dyDescent="0.15">
      <c r="A82" s="1" t="s">
        <v>227</v>
      </c>
      <c r="B82" s="1" t="s">
        <v>228</v>
      </c>
      <c r="C82" s="2" t="s">
        <v>226</v>
      </c>
    </row>
    <row r="83" spans="1:3" x14ac:dyDescent="0.15">
      <c r="A83" s="1" t="s">
        <v>251</v>
      </c>
      <c r="B83" s="1" t="s">
        <v>252</v>
      </c>
      <c r="C83" s="2" t="s">
        <v>250</v>
      </c>
    </row>
    <row r="84" spans="1:3" x14ac:dyDescent="0.15">
      <c r="A84" s="1" t="s">
        <v>248</v>
      </c>
      <c r="B84" s="1" t="s">
        <v>249</v>
      </c>
      <c r="C84" s="2" t="s">
        <v>247</v>
      </c>
    </row>
    <row r="85" spans="1:3" x14ac:dyDescent="0.15">
      <c r="A85" s="1" t="s">
        <v>1149</v>
      </c>
      <c r="B85" s="1" t="s">
        <v>258</v>
      </c>
      <c r="C85" s="2" t="s">
        <v>257</v>
      </c>
    </row>
    <row r="86" spans="1:3" x14ac:dyDescent="0.15">
      <c r="A86" s="1" t="s">
        <v>260</v>
      </c>
      <c r="B86" s="1" t="s">
        <v>261</v>
      </c>
      <c r="C86" s="2" t="s">
        <v>259</v>
      </c>
    </row>
    <row r="87" spans="1:3" x14ac:dyDescent="0.15">
      <c r="A87" s="1" t="s">
        <v>172</v>
      </c>
      <c r="B87" s="1" t="s">
        <v>173</v>
      </c>
      <c r="C87" s="2" t="s">
        <v>171</v>
      </c>
    </row>
    <row r="88" spans="1:3" x14ac:dyDescent="0.15">
      <c r="A88" s="1" t="s">
        <v>255</v>
      </c>
      <c r="B88" s="1" t="s">
        <v>256</v>
      </c>
      <c r="C88" s="2" t="s">
        <v>254</v>
      </c>
    </row>
    <row r="89" spans="1:3" x14ac:dyDescent="0.15">
      <c r="A89" s="1" t="s">
        <v>233</v>
      </c>
      <c r="B89" s="1" t="s">
        <v>234</v>
      </c>
      <c r="C89" s="2" t="s">
        <v>232</v>
      </c>
    </row>
    <row r="90" spans="1:3" x14ac:dyDescent="0.15">
      <c r="A90" s="1" t="s">
        <v>253</v>
      </c>
      <c r="B90" s="1" t="s">
        <v>1150</v>
      </c>
      <c r="C90" s="2" t="s">
        <v>232</v>
      </c>
    </row>
    <row r="91" spans="1:3" x14ac:dyDescent="0.15">
      <c r="A91" s="1" t="s">
        <v>315</v>
      </c>
      <c r="B91" s="1" t="s">
        <v>316</v>
      </c>
      <c r="C91" s="2" t="s">
        <v>314</v>
      </c>
    </row>
    <row r="92" spans="1:3" x14ac:dyDescent="0.15">
      <c r="A92" s="1" t="s">
        <v>318</v>
      </c>
      <c r="B92" s="1" t="s">
        <v>319</v>
      </c>
      <c r="C92" s="2" t="s">
        <v>317</v>
      </c>
    </row>
    <row r="93" spans="1:3" x14ac:dyDescent="0.15">
      <c r="A93" s="1" t="s">
        <v>321</v>
      </c>
      <c r="B93" s="1" t="s">
        <v>322</v>
      </c>
      <c r="C93" s="2" t="s">
        <v>320</v>
      </c>
    </row>
    <row r="94" spans="1:3" x14ac:dyDescent="0.15">
      <c r="A94" s="1" t="s">
        <v>324</v>
      </c>
      <c r="B94" s="1" t="s">
        <v>325</v>
      </c>
      <c r="C94" s="2" t="s">
        <v>323</v>
      </c>
    </row>
    <row r="95" spans="1:3" x14ac:dyDescent="0.15">
      <c r="A95" s="1" t="s">
        <v>327</v>
      </c>
      <c r="B95" s="1" t="s">
        <v>328</v>
      </c>
      <c r="C95" s="2" t="s">
        <v>326</v>
      </c>
    </row>
    <row r="96" spans="1:3" x14ac:dyDescent="0.15">
      <c r="A96" s="1" t="s">
        <v>330</v>
      </c>
      <c r="B96" s="1" t="s">
        <v>331</v>
      </c>
      <c r="C96" s="2" t="s">
        <v>329</v>
      </c>
    </row>
    <row r="97" spans="1:3" x14ac:dyDescent="0.15">
      <c r="A97" s="1" t="s">
        <v>333</v>
      </c>
      <c r="B97" s="1" t="s">
        <v>334</v>
      </c>
      <c r="C97" s="2" t="s">
        <v>332</v>
      </c>
    </row>
    <row r="98" spans="1:3" x14ac:dyDescent="0.15">
      <c r="A98" s="1" t="s">
        <v>1064</v>
      </c>
      <c r="B98" s="1" t="s">
        <v>1151</v>
      </c>
      <c r="C98" s="2" t="s">
        <v>477</v>
      </c>
    </row>
    <row r="99" spans="1:3" x14ac:dyDescent="0.15">
      <c r="A99" s="1" t="s">
        <v>478</v>
      </c>
      <c r="B99" s="1" t="s">
        <v>479</v>
      </c>
      <c r="C99" s="2" t="s">
        <v>335</v>
      </c>
    </row>
    <row r="100" spans="1:3" ht="12.75" customHeight="1" x14ac:dyDescent="0.15">
      <c r="A100" s="1" t="s">
        <v>336</v>
      </c>
      <c r="B100" s="1" t="s">
        <v>337</v>
      </c>
      <c r="C100" s="2" t="s">
        <v>338</v>
      </c>
    </row>
    <row r="101" spans="1:3" ht="12.75" customHeight="1" x14ac:dyDescent="0.15">
      <c r="A101" s="1" t="s">
        <v>1043</v>
      </c>
      <c r="B101" s="1" t="s">
        <v>339</v>
      </c>
      <c r="C101" s="2" t="s">
        <v>480</v>
      </c>
    </row>
    <row r="102" spans="1:3" ht="12.75" customHeight="1" x14ac:dyDescent="0.15">
      <c r="A102" s="1" t="s">
        <v>1044</v>
      </c>
      <c r="B102" s="1" t="s">
        <v>481</v>
      </c>
      <c r="C102" s="2" t="s">
        <v>340</v>
      </c>
    </row>
    <row r="103" spans="1:3" ht="12.75" customHeight="1" x14ac:dyDescent="0.15">
      <c r="A103" s="1" t="s">
        <v>1045</v>
      </c>
      <c r="B103" s="1" t="s">
        <v>341</v>
      </c>
      <c r="C103" s="2" t="s">
        <v>342</v>
      </c>
    </row>
    <row r="104" spans="1:3" ht="12.75" customHeight="1" x14ac:dyDescent="0.15">
      <c r="A104" s="1" t="s">
        <v>1046</v>
      </c>
      <c r="B104" s="1" t="s">
        <v>343</v>
      </c>
      <c r="C104" s="2" t="s">
        <v>344</v>
      </c>
    </row>
    <row r="105" spans="1:3" ht="12.75" customHeight="1" x14ac:dyDescent="0.15">
      <c r="A105" s="1" t="s">
        <v>1047</v>
      </c>
      <c r="B105" s="1" t="s">
        <v>345</v>
      </c>
      <c r="C105" s="2" t="s">
        <v>346</v>
      </c>
    </row>
    <row r="106" spans="1:3" x14ac:dyDescent="0.15">
      <c r="A106" s="1" t="s">
        <v>347</v>
      </c>
      <c r="B106" s="1" t="s">
        <v>348</v>
      </c>
      <c r="C106" s="2" t="s">
        <v>482</v>
      </c>
    </row>
    <row r="107" spans="1:3" x14ac:dyDescent="0.15">
      <c r="A107" s="1" t="s">
        <v>483</v>
      </c>
      <c r="B107" s="1" t="s">
        <v>1152</v>
      </c>
      <c r="C107" s="2" t="s">
        <v>306</v>
      </c>
    </row>
    <row r="108" spans="1:3" x14ac:dyDescent="0.15">
      <c r="A108" s="1" t="s">
        <v>307</v>
      </c>
      <c r="B108" s="1" t="s">
        <v>308</v>
      </c>
      <c r="C108" s="2" t="s">
        <v>309</v>
      </c>
    </row>
    <row r="109" spans="1:3" x14ac:dyDescent="0.15">
      <c r="A109" s="1" t="s">
        <v>310</v>
      </c>
      <c r="B109" s="1" t="s">
        <v>311</v>
      </c>
      <c r="C109" s="2" t="s">
        <v>312</v>
      </c>
    </row>
    <row r="110" spans="1:3" x14ac:dyDescent="0.15">
      <c r="A110" s="1" t="s">
        <v>1153</v>
      </c>
      <c r="B110" s="1" t="s">
        <v>313</v>
      </c>
      <c r="C110" s="2" t="s">
        <v>349</v>
      </c>
    </row>
    <row r="111" spans="1:3" x14ac:dyDescent="0.15">
      <c r="A111" s="1" t="s">
        <v>1048</v>
      </c>
      <c r="B111" s="1" t="s">
        <v>1154</v>
      </c>
      <c r="C111" s="2" t="s">
        <v>352</v>
      </c>
    </row>
    <row r="112" spans="1:3" x14ac:dyDescent="0.15">
      <c r="A112" s="1" t="s">
        <v>350</v>
      </c>
      <c r="B112" s="1" t="s">
        <v>351</v>
      </c>
      <c r="C112" s="2" t="s">
        <v>355</v>
      </c>
    </row>
    <row r="113" spans="1:3" x14ac:dyDescent="0.15">
      <c r="A113" s="1" t="s">
        <v>353</v>
      </c>
      <c r="B113" s="1" t="s">
        <v>354</v>
      </c>
      <c r="C113" s="2" t="s">
        <v>358</v>
      </c>
    </row>
    <row r="114" spans="1:3" x14ac:dyDescent="0.15">
      <c r="A114" s="1" t="s">
        <v>356</v>
      </c>
      <c r="B114" s="1" t="s">
        <v>357</v>
      </c>
      <c r="C114" s="2" t="s">
        <v>361</v>
      </c>
    </row>
    <row r="115" spans="1:3" x14ac:dyDescent="0.15">
      <c r="A115" s="1" t="s">
        <v>359</v>
      </c>
      <c r="B115" s="1" t="s">
        <v>360</v>
      </c>
      <c r="C115" s="2" t="s">
        <v>364</v>
      </c>
    </row>
    <row r="116" spans="1:3" x14ac:dyDescent="0.15">
      <c r="A116" s="1" t="s">
        <v>1065</v>
      </c>
      <c r="B116" s="1" t="s">
        <v>1155</v>
      </c>
      <c r="C116" s="2" t="s">
        <v>366</v>
      </c>
    </row>
    <row r="117" spans="1:3" x14ac:dyDescent="0.15">
      <c r="A117" s="1" t="s">
        <v>362</v>
      </c>
      <c r="B117" s="1" t="s">
        <v>363</v>
      </c>
      <c r="C117" s="2" t="s">
        <v>368</v>
      </c>
    </row>
    <row r="118" spans="1:3" x14ac:dyDescent="0.15">
      <c r="A118" s="1" t="s">
        <v>1049</v>
      </c>
      <c r="B118" s="1" t="s">
        <v>365</v>
      </c>
      <c r="C118" s="2" t="s">
        <v>370</v>
      </c>
    </row>
    <row r="119" spans="1:3" x14ac:dyDescent="0.15">
      <c r="A119" s="1" t="s">
        <v>1050</v>
      </c>
      <c r="B119" s="1" t="s">
        <v>367</v>
      </c>
      <c r="C119" s="2" t="s">
        <v>484</v>
      </c>
    </row>
    <row r="120" spans="1:3" x14ac:dyDescent="0.15">
      <c r="A120" s="1" t="s">
        <v>1051</v>
      </c>
      <c r="B120" s="1" t="s">
        <v>369</v>
      </c>
      <c r="C120" s="2" t="s">
        <v>373</v>
      </c>
    </row>
    <row r="121" spans="1:3" x14ac:dyDescent="0.15">
      <c r="A121" s="1" t="s">
        <v>371</v>
      </c>
      <c r="B121" s="1" t="s">
        <v>372</v>
      </c>
      <c r="C121" s="2" t="s">
        <v>376</v>
      </c>
    </row>
    <row r="122" spans="1:3" x14ac:dyDescent="0.15">
      <c r="A122" s="1" t="s">
        <v>485</v>
      </c>
      <c r="B122" s="1" t="s">
        <v>486</v>
      </c>
      <c r="C122" s="2" t="s">
        <v>378</v>
      </c>
    </row>
    <row r="123" spans="1:3" x14ac:dyDescent="0.15">
      <c r="A123" s="1" t="s">
        <v>1066</v>
      </c>
      <c r="B123" s="1" t="s">
        <v>1156</v>
      </c>
      <c r="C123" s="2" t="s">
        <v>380</v>
      </c>
    </row>
    <row r="124" spans="1:3" x14ac:dyDescent="0.15">
      <c r="A124" s="1" t="s">
        <v>374</v>
      </c>
      <c r="B124" s="1" t="s">
        <v>375</v>
      </c>
      <c r="C124" s="2" t="s">
        <v>383</v>
      </c>
    </row>
    <row r="125" spans="1:3" x14ac:dyDescent="0.15">
      <c r="A125" s="1" t="s">
        <v>1052</v>
      </c>
      <c r="B125" s="1" t="s">
        <v>377</v>
      </c>
      <c r="C125" s="2" t="s">
        <v>397</v>
      </c>
    </row>
    <row r="126" spans="1:3" x14ac:dyDescent="0.15">
      <c r="A126" s="1" t="s">
        <v>1053</v>
      </c>
      <c r="B126" s="1" t="s">
        <v>379</v>
      </c>
      <c r="C126" s="2" t="s">
        <v>385</v>
      </c>
    </row>
    <row r="127" spans="1:3" x14ac:dyDescent="0.15">
      <c r="A127" s="1" t="s">
        <v>381</v>
      </c>
      <c r="B127" s="1" t="s">
        <v>382</v>
      </c>
      <c r="C127" s="2" t="s">
        <v>387</v>
      </c>
    </row>
    <row r="128" spans="1:3" x14ac:dyDescent="0.15">
      <c r="A128" s="1" t="s">
        <v>1157</v>
      </c>
      <c r="B128" s="1" t="s">
        <v>384</v>
      </c>
      <c r="C128" s="2" t="s">
        <v>389</v>
      </c>
    </row>
    <row r="129" spans="1:3" x14ac:dyDescent="0.15">
      <c r="A129" s="1" t="s">
        <v>1067</v>
      </c>
      <c r="B129" s="1" t="s">
        <v>1158</v>
      </c>
      <c r="C129" s="2" t="s">
        <v>392</v>
      </c>
    </row>
    <row r="130" spans="1:3" x14ac:dyDescent="0.15">
      <c r="A130" s="1" t="s">
        <v>1054</v>
      </c>
      <c r="B130" s="1" t="s">
        <v>398</v>
      </c>
      <c r="C130" s="2" t="s">
        <v>487</v>
      </c>
    </row>
    <row r="131" spans="1:3" x14ac:dyDescent="0.15">
      <c r="A131" s="1" t="s">
        <v>1055</v>
      </c>
      <c r="B131" s="1" t="s">
        <v>386</v>
      </c>
      <c r="C131" s="2" t="s">
        <v>394</v>
      </c>
    </row>
    <row r="132" spans="1:3" x14ac:dyDescent="0.15">
      <c r="A132" s="1" t="s">
        <v>1159</v>
      </c>
      <c r="B132" s="1" t="s">
        <v>388</v>
      </c>
      <c r="C132" s="2" t="s">
        <v>399</v>
      </c>
    </row>
    <row r="133" spans="1:3" x14ac:dyDescent="0.15">
      <c r="A133" s="1" t="s">
        <v>390</v>
      </c>
      <c r="B133" s="1" t="s">
        <v>391</v>
      </c>
      <c r="C133" s="2" t="s">
        <v>402</v>
      </c>
    </row>
    <row r="134" spans="1:3" x14ac:dyDescent="0.15">
      <c r="A134" s="1" t="s">
        <v>1160</v>
      </c>
      <c r="B134" s="1" t="s">
        <v>393</v>
      </c>
      <c r="C134" s="2" t="s">
        <v>404</v>
      </c>
    </row>
    <row r="135" spans="1:3" x14ac:dyDescent="0.15">
      <c r="A135" s="1" t="s">
        <v>395</v>
      </c>
      <c r="B135" s="1" t="s">
        <v>396</v>
      </c>
      <c r="C135" s="2" t="s">
        <v>488</v>
      </c>
    </row>
    <row r="136" spans="1:3" x14ac:dyDescent="0.15">
      <c r="A136" s="1" t="s">
        <v>400</v>
      </c>
      <c r="B136" s="1" t="s">
        <v>401</v>
      </c>
      <c r="C136" s="2" t="s">
        <v>407</v>
      </c>
    </row>
    <row r="137" spans="1:3" x14ac:dyDescent="0.15">
      <c r="A137" s="1" t="s">
        <v>1056</v>
      </c>
      <c r="B137" s="1" t="s">
        <v>403</v>
      </c>
      <c r="C137" s="2" t="s">
        <v>262</v>
      </c>
    </row>
    <row r="138" spans="1:3" x14ac:dyDescent="0.15">
      <c r="A138" s="1" t="s">
        <v>1068</v>
      </c>
      <c r="B138" s="1" t="s">
        <v>1161</v>
      </c>
      <c r="C138" s="2" t="s">
        <v>265</v>
      </c>
    </row>
    <row r="139" spans="1:3" x14ac:dyDescent="0.15">
      <c r="A139" s="1" t="s">
        <v>1162</v>
      </c>
      <c r="B139" s="1" t="s">
        <v>1163</v>
      </c>
      <c r="C139" s="2" t="s">
        <v>268</v>
      </c>
    </row>
    <row r="140" spans="1:3" x14ac:dyDescent="0.15">
      <c r="A140" s="1" t="s">
        <v>1069</v>
      </c>
      <c r="B140" s="1" t="s">
        <v>1164</v>
      </c>
      <c r="C140" s="2" t="s">
        <v>271</v>
      </c>
    </row>
    <row r="141" spans="1:3" x14ac:dyDescent="0.15">
      <c r="A141" s="1" t="s">
        <v>1070</v>
      </c>
      <c r="B141" s="1" t="s">
        <v>1165</v>
      </c>
      <c r="C141" s="2" t="s">
        <v>274</v>
      </c>
    </row>
    <row r="142" spans="1:3" x14ac:dyDescent="0.15">
      <c r="A142" s="1" t="s">
        <v>405</v>
      </c>
      <c r="B142" s="1" t="s">
        <v>406</v>
      </c>
      <c r="C142" s="2" t="s">
        <v>277</v>
      </c>
    </row>
    <row r="143" spans="1:3" x14ac:dyDescent="0.15">
      <c r="A143" s="1" t="s">
        <v>489</v>
      </c>
      <c r="B143" s="1" t="s">
        <v>490</v>
      </c>
      <c r="C143" s="2" t="s">
        <v>280</v>
      </c>
    </row>
    <row r="144" spans="1:3" x14ac:dyDescent="0.15">
      <c r="A144" s="1" t="s">
        <v>408</v>
      </c>
      <c r="B144" s="1" t="s">
        <v>409</v>
      </c>
      <c r="C144" s="2" t="s">
        <v>283</v>
      </c>
    </row>
    <row r="145" spans="1:3" x14ac:dyDescent="0.15">
      <c r="A145" s="1" t="s">
        <v>1071</v>
      </c>
      <c r="B145" s="1" t="s">
        <v>1166</v>
      </c>
      <c r="C145" s="2" t="s">
        <v>290</v>
      </c>
    </row>
    <row r="146" spans="1:3" x14ac:dyDescent="0.15">
      <c r="A146" s="1" t="s">
        <v>1072</v>
      </c>
      <c r="B146" s="1" t="s">
        <v>1167</v>
      </c>
      <c r="C146" s="2" t="s">
        <v>282</v>
      </c>
    </row>
    <row r="147" spans="1:3" x14ac:dyDescent="0.15">
      <c r="A147" s="1" t="s">
        <v>1073</v>
      </c>
      <c r="B147" s="1" t="s">
        <v>1168</v>
      </c>
      <c r="C147" s="2" t="s">
        <v>289</v>
      </c>
    </row>
    <row r="148" spans="1:3" x14ac:dyDescent="0.15">
      <c r="A148" s="1" t="s">
        <v>263</v>
      </c>
      <c r="B148" s="1" t="s">
        <v>264</v>
      </c>
      <c r="C148" s="2" t="s">
        <v>288</v>
      </c>
    </row>
    <row r="149" spans="1:3" x14ac:dyDescent="0.15">
      <c r="A149" s="1" t="s">
        <v>266</v>
      </c>
      <c r="B149" s="1" t="s">
        <v>267</v>
      </c>
      <c r="C149" s="2" t="s">
        <v>285</v>
      </c>
    </row>
    <row r="150" spans="1:3" x14ac:dyDescent="0.15">
      <c r="A150" s="1" t="s">
        <v>269</v>
      </c>
      <c r="B150" s="1" t="s">
        <v>270</v>
      </c>
      <c r="C150" s="2" t="s">
        <v>292</v>
      </c>
    </row>
    <row r="151" spans="1:3" x14ac:dyDescent="0.15">
      <c r="A151" s="1" t="s">
        <v>272</v>
      </c>
      <c r="B151" s="1" t="s">
        <v>273</v>
      </c>
      <c r="C151" s="2" t="s">
        <v>295</v>
      </c>
    </row>
    <row r="152" spans="1:3" x14ac:dyDescent="0.15">
      <c r="A152" s="1" t="s">
        <v>275</v>
      </c>
      <c r="B152" s="1" t="s">
        <v>276</v>
      </c>
      <c r="C152" s="2" t="s">
        <v>304</v>
      </c>
    </row>
    <row r="153" spans="1:3" x14ac:dyDescent="0.15">
      <c r="A153" s="1" t="s">
        <v>278</v>
      </c>
      <c r="B153" s="1" t="s">
        <v>279</v>
      </c>
      <c r="C153" s="2" t="s">
        <v>301</v>
      </c>
    </row>
    <row r="154" spans="1:3" x14ac:dyDescent="0.15">
      <c r="A154" s="1" t="s">
        <v>1074</v>
      </c>
      <c r="B154" s="1" t="s">
        <v>1169</v>
      </c>
      <c r="C154" s="2" t="s">
        <v>476</v>
      </c>
    </row>
    <row r="155" spans="1:3" x14ac:dyDescent="0.15">
      <c r="A155" s="1" t="s">
        <v>1170</v>
      </c>
      <c r="B155" s="1" t="s">
        <v>281</v>
      </c>
      <c r="C155" s="2" t="s">
        <v>298</v>
      </c>
    </row>
    <row r="156" spans="1:3" x14ac:dyDescent="0.15">
      <c r="A156" s="1" t="s">
        <v>1171</v>
      </c>
      <c r="B156" s="1" t="s">
        <v>284</v>
      </c>
      <c r="C156" s="2" t="s">
        <v>410</v>
      </c>
    </row>
    <row r="157" spans="1:3" x14ac:dyDescent="0.15">
      <c r="A157" s="1" t="s">
        <v>1172</v>
      </c>
      <c r="B157" s="1" t="s">
        <v>291</v>
      </c>
      <c r="C157" s="2" t="s">
        <v>413</v>
      </c>
    </row>
    <row r="158" spans="1:3" x14ac:dyDescent="0.15">
      <c r="A158" s="1" t="s">
        <v>1075</v>
      </c>
      <c r="B158" s="1" t="s">
        <v>1173</v>
      </c>
      <c r="C158" s="2" t="s">
        <v>416</v>
      </c>
    </row>
    <row r="159" spans="1:3" x14ac:dyDescent="0.15">
      <c r="A159" s="1" t="s">
        <v>1174</v>
      </c>
      <c r="B159" s="1" t="s">
        <v>1175</v>
      </c>
      <c r="C159" s="2" t="s">
        <v>419</v>
      </c>
    </row>
    <row r="160" spans="1:3" x14ac:dyDescent="0.15">
      <c r="A160" s="1" t="s">
        <v>286</v>
      </c>
      <c r="B160" s="1" t="s">
        <v>287</v>
      </c>
      <c r="C160" s="2" t="s">
        <v>422</v>
      </c>
    </row>
    <row r="161" spans="1:3" x14ac:dyDescent="0.15">
      <c r="A161" s="1" t="s">
        <v>293</v>
      </c>
      <c r="B161" s="1" t="s">
        <v>294</v>
      </c>
      <c r="C161" s="2" t="s">
        <v>425</v>
      </c>
    </row>
    <row r="162" spans="1:3" x14ac:dyDescent="0.15">
      <c r="A162" s="1" t="s">
        <v>296</v>
      </c>
      <c r="B162" s="1" t="s">
        <v>297</v>
      </c>
      <c r="C162" s="2" t="s">
        <v>427</v>
      </c>
    </row>
    <row r="163" spans="1:3" x14ac:dyDescent="0.15">
      <c r="A163" s="1" t="s">
        <v>1176</v>
      </c>
      <c r="B163" s="1" t="s">
        <v>305</v>
      </c>
      <c r="C163" s="2" t="s">
        <v>493</v>
      </c>
    </row>
    <row r="164" spans="1:3" x14ac:dyDescent="0.15">
      <c r="A164" s="1" t="s">
        <v>302</v>
      </c>
      <c r="B164" s="1" t="s">
        <v>303</v>
      </c>
      <c r="C164" s="2" t="s">
        <v>453</v>
      </c>
    </row>
    <row r="165" spans="1:3" x14ac:dyDescent="0.15">
      <c r="A165" s="1" t="s">
        <v>1177</v>
      </c>
      <c r="B165" s="1" t="s">
        <v>1178</v>
      </c>
      <c r="C165" s="2" t="s">
        <v>464</v>
      </c>
    </row>
    <row r="166" spans="1:3" x14ac:dyDescent="0.15">
      <c r="A166" s="1" t="s">
        <v>299</v>
      </c>
      <c r="B166" s="1" t="s">
        <v>300</v>
      </c>
      <c r="C166" s="2" t="s">
        <v>455</v>
      </c>
    </row>
    <row r="167" spans="1:3" x14ac:dyDescent="0.15">
      <c r="A167" s="1" t="s">
        <v>411</v>
      </c>
      <c r="B167" s="1" t="s">
        <v>412</v>
      </c>
      <c r="C167" s="2" t="s">
        <v>459</v>
      </c>
    </row>
    <row r="168" spans="1:3" x14ac:dyDescent="0.15">
      <c r="A168" s="1" t="s">
        <v>414</v>
      </c>
      <c r="B168" s="1" t="s">
        <v>415</v>
      </c>
      <c r="C168" s="2" t="s">
        <v>462</v>
      </c>
    </row>
    <row r="169" spans="1:3" x14ac:dyDescent="0.15">
      <c r="A169" s="1" t="s">
        <v>417</v>
      </c>
      <c r="B169" s="1" t="s">
        <v>418</v>
      </c>
      <c r="C169" s="2" t="s">
        <v>457</v>
      </c>
    </row>
    <row r="170" spans="1:3" x14ac:dyDescent="0.15">
      <c r="A170" s="1" t="s">
        <v>420</v>
      </c>
      <c r="B170" s="1" t="s">
        <v>421</v>
      </c>
      <c r="C170" s="2" t="s">
        <v>429</v>
      </c>
    </row>
    <row r="171" spans="1:3" ht="11.25" customHeight="1" x14ac:dyDescent="0.15">
      <c r="A171" s="1" t="s">
        <v>423</v>
      </c>
      <c r="B171" s="1" t="s">
        <v>424</v>
      </c>
      <c r="C171" s="2" t="s">
        <v>432</v>
      </c>
    </row>
    <row r="172" spans="1:3" x14ac:dyDescent="0.15">
      <c r="A172" s="1" t="s">
        <v>1057</v>
      </c>
      <c r="B172" s="1" t="s">
        <v>426</v>
      </c>
      <c r="C172" s="2" t="s">
        <v>435</v>
      </c>
    </row>
    <row r="173" spans="1:3" x14ac:dyDescent="0.15">
      <c r="A173" s="1" t="s">
        <v>1058</v>
      </c>
      <c r="B173" s="1" t="s">
        <v>428</v>
      </c>
      <c r="C173" s="2" t="s">
        <v>438</v>
      </c>
    </row>
    <row r="174" spans="1:3" x14ac:dyDescent="0.15">
      <c r="A174" s="1" t="s">
        <v>1059</v>
      </c>
      <c r="B174" s="1" t="s">
        <v>494</v>
      </c>
      <c r="C174" s="2" t="s">
        <v>441</v>
      </c>
    </row>
    <row r="175" spans="1:3" x14ac:dyDescent="0.15">
      <c r="A175" s="1" t="s">
        <v>1060</v>
      </c>
      <c r="B175" s="1" t="s">
        <v>454</v>
      </c>
      <c r="C175" s="2" t="s">
        <v>491</v>
      </c>
    </row>
    <row r="176" spans="1:3" x14ac:dyDescent="0.15">
      <c r="A176" s="1" t="s">
        <v>1179</v>
      </c>
      <c r="B176" s="1" t="s">
        <v>465</v>
      </c>
      <c r="C176" s="2" t="s">
        <v>444</v>
      </c>
    </row>
    <row r="177" spans="1:3" x14ac:dyDescent="0.15">
      <c r="A177" s="1" t="s">
        <v>1061</v>
      </c>
      <c r="B177" s="1" t="s">
        <v>456</v>
      </c>
      <c r="C177" s="2" t="s">
        <v>446</v>
      </c>
    </row>
    <row r="178" spans="1:3" x14ac:dyDescent="0.15">
      <c r="A178" s="1" t="s">
        <v>460</v>
      </c>
      <c r="B178" s="1" t="s">
        <v>461</v>
      </c>
      <c r="C178" s="2" t="s">
        <v>451</v>
      </c>
    </row>
    <row r="179" spans="1:3" x14ac:dyDescent="0.15">
      <c r="A179" s="1" t="s">
        <v>1062</v>
      </c>
      <c r="B179" s="1" t="s">
        <v>463</v>
      </c>
      <c r="C179" s="2" t="s">
        <v>448</v>
      </c>
    </row>
    <row r="180" spans="1:3" x14ac:dyDescent="0.15">
      <c r="A180" s="1" t="s">
        <v>1063</v>
      </c>
      <c r="B180" s="1" t="s">
        <v>458</v>
      </c>
      <c r="C180" s="2" t="s">
        <v>1076</v>
      </c>
    </row>
    <row r="181" spans="1:3" x14ac:dyDescent="0.15">
      <c r="A181" s="1" t="s">
        <v>430</v>
      </c>
      <c r="B181" s="1" t="s">
        <v>431</v>
      </c>
      <c r="C181" s="2" t="s">
        <v>1077</v>
      </c>
    </row>
    <row r="182" spans="1:3" x14ac:dyDescent="0.15">
      <c r="A182" s="1" t="s">
        <v>433</v>
      </c>
      <c r="B182" s="1" t="s">
        <v>434</v>
      </c>
      <c r="C182" s="2" t="s">
        <v>1078</v>
      </c>
    </row>
    <row r="183" spans="1:3" x14ac:dyDescent="0.15">
      <c r="A183" s="1" t="s">
        <v>436</v>
      </c>
      <c r="B183" s="1" t="s">
        <v>437</v>
      </c>
      <c r="C183" s="2" t="s">
        <v>1079</v>
      </c>
    </row>
    <row r="184" spans="1:3" x14ac:dyDescent="0.15">
      <c r="A184" s="1" t="s">
        <v>439</v>
      </c>
      <c r="B184" s="1" t="s">
        <v>440</v>
      </c>
      <c r="C184" s="2" t="s">
        <v>1080</v>
      </c>
    </row>
    <row r="185" spans="1:3" x14ac:dyDescent="0.15">
      <c r="A185" s="1" t="s">
        <v>442</v>
      </c>
      <c r="B185" s="1" t="s">
        <v>443</v>
      </c>
      <c r="C185" s="2" t="s">
        <v>1081</v>
      </c>
    </row>
    <row r="186" spans="1:3" x14ac:dyDescent="0.15">
      <c r="A186" s="1" t="s">
        <v>1180</v>
      </c>
      <c r="B186" s="1" t="s">
        <v>492</v>
      </c>
      <c r="C186" s="2" t="s">
        <v>1082</v>
      </c>
    </row>
    <row r="187" spans="1:3" x14ac:dyDescent="0.15">
      <c r="A187" s="1" t="s">
        <v>1181</v>
      </c>
      <c r="B187" s="1" t="s">
        <v>445</v>
      </c>
      <c r="C187" s="2" t="s">
        <v>1083</v>
      </c>
    </row>
    <row r="188" spans="1:3" x14ac:dyDescent="0.15">
      <c r="A188" s="1" t="s">
        <v>1182</v>
      </c>
      <c r="B188" s="1" t="s">
        <v>447</v>
      </c>
      <c r="C188" s="2" t="s">
        <v>1084</v>
      </c>
    </row>
    <row r="189" spans="1:3" x14ac:dyDescent="0.15">
      <c r="A189" s="1" t="s">
        <v>449</v>
      </c>
      <c r="B189" s="1" t="s">
        <v>450</v>
      </c>
      <c r="C189" s="2" t="s">
        <v>1085</v>
      </c>
    </row>
    <row r="190" spans="1:3" x14ac:dyDescent="0.15">
      <c r="A190" s="1" t="s">
        <v>1183</v>
      </c>
      <c r="B190" s="1" t="s">
        <v>452</v>
      </c>
      <c r="C190" s="2" t="s">
        <v>1086</v>
      </c>
    </row>
    <row r="191" spans="1:3" x14ac:dyDescent="0.15">
      <c r="A191" s="1" t="s">
        <v>923</v>
      </c>
      <c r="B191" s="1" t="s">
        <v>978</v>
      </c>
      <c r="C191" s="2">
        <v>490010</v>
      </c>
    </row>
    <row r="192" spans="1:3" x14ac:dyDescent="0.15">
      <c r="A192" s="1" t="s">
        <v>1039</v>
      </c>
      <c r="B192" s="1" t="s">
        <v>979</v>
      </c>
      <c r="C192" s="2">
        <v>490011</v>
      </c>
    </row>
    <row r="193" spans="1:3" x14ac:dyDescent="0.15">
      <c r="A193" s="1" t="s">
        <v>924</v>
      </c>
      <c r="B193" s="1" t="s">
        <v>980</v>
      </c>
      <c r="C193" s="2">
        <v>490012</v>
      </c>
    </row>
    <row r="194" spans="1:3" x14ac:dyDescent="0.15">
      <c r="A194" s="1" t="s">
        <v>93</v>
      </c>
      <c r="B194" s="1" t="s">
        <v>94</v>
      </c>
      <c r="C194" s="2">
        <v>490013</v>
      </c>
    </row>
    <row r="195" spans="1:3" x14ac:dyDescent="0.15">
      <c r="A195" s="1" t="s">
        <v>928</v>
      </c>
      <c r="B195" s="1" t="s">
        <v>981</v>
      </c>
      <c r="C195" s="2">
        <v>490014</v>
      </c>
    </row>
    <row r="196" spans="1:3" x14ac:dyDescent="0.15">
      <c r="A196" s="1" t="s">
        <v>929</v>
      </c>
      <c r="B196" s="1" t="s">
        <v>982</v>
      </c>
      <c r="C196" s="2">
        <v>490015</v>
      </c>
    </row>
    <row r="197" spans="1:3" x14ac:dyDescent="0.15">
      <c r="A197" s="1" t="s">
        <v>930</v>
      </c>
      <c r="B197" s="1" t="s">
        <v>983</v>
      </c>
      <c r="C197" s="2">
        <v>490016</v>
      </c>
    </row>
    <row r="198" spans="1:3" x14ac:dyDescent="0.15">
      <c r="A198" s="1" t="s">
        <v>943</v>
      </c>
      <c r="B198" s="1" t="s">
        <v>984</v>
      </c>
      <c r="C198" s="2">
        <v>490020</v>
      </c>
    </row>
    <row r="199" spans="1:3" x14ac:dyDescent="0.15">
      <c r="A199" s="1" t="s">
        <v>959</v>
      </c>
      <c r="B199" s="1" t="s">
        <v>985</v>
      </c>
      <c r="C199" s="2">
        <v>490021</v>
      </c>
    </row>
    <row r="200" spans="1:3" x14ac:dyDescent="0.15">
      <c r="A200" s="1" t="s">
        <v>955</v>
      </c>
      <c r="B200" s="1" t="s">
        <v>986</v>
      </c>
      <c r="C200" s="2">
        <v>490023</v>
      </c>
    </row>
    <row r="201" spans="1:3" x14ac:dyDescent="0.15">
      <c r="A201" s="1" t="s">
        <v>956</v>
      </c>
      <c r="B201" s="1" t="s">
        <v>987</v>
      </c>
      <c r="C201" s="2">
        <v>490024</v>
      </c>
    </row>
    <row r="202" spans="1:3" x14ac:dyDescent="0.15">
      <c r="A202" s="1" t="s">
        <v>1184</v>
      </c>
      <c r="B202" s="1" t="s">
        <v>1185</v>
      </c>
      <c r="C202" s="2">
        <v>490025</v>
      </c>
    </row>
    <row r="203" spans="1:3" x14ac:dyDescent="0.15">
      <c r="A203" s="1" t="s">
        <v>963</v>
      </c>
      <c r="B203" s="1" t="s">
        <v>988</v>
      </c>
      <c r="C203" s="2">
        <v>490033</v>
      </c>
    </row>
    <row r="204" spans="1:3" x14ac:dyDescent="0.15">
      <c r="A204" s="1" t="s">
        <v>970</v>
      </c>
      <c r="B204" s="1" t="s">
        <v>989</v>
      </c>
      <c r="C204" s="2">
        <v>490034</v>
      </c>
    </row>
    <row r="205" spans="1:3" x14ac:dyDescent="0.15">
      <c r="A205" s="1" t="s">
        <v>973</v>
      </c>
      <c r="B205" s="1" t="s">
        <v>990</v>
      </c>
      <c r="C205" s="2">
        <v>490035</v>
      </c>
    </row>
    <row r="206" spans="1:3" x14ac:dyDescent="0.15">
      <c r="A206" s="1" t="s">
        <v>976</v>
      </c>
      <c r="B206" s="1" t="s">
        <v>991</v>
      </c>
      <c r="C206" s="2">
        <v>490040</v>
      </c>
    </row>
    <row r="207" spans="1:3" x14ac:dyDescent="0.15">
      <c r="A207" s="1" t="s">
        <v>971</v>
      </c>
      <c r="B207" s="1" t="s">
        <v>992</v>
      </c>
      <c r="C207" s="2">
        <v>490089</v>
      </c>
    </row>
    <row r="208" spans="1:3" x14ac:dyDescent="0.15">
      <c r="A208" s="1" t="s">
        <v>932</v>
      </c>
      <c r="B208" s="1" t="s">
        <v>993</v>
      </c>
      <c r="C208" s="2">
        <v>491003</v>
      </c>
    </row>
    <row r="209" spans="1:3" x14ac:dyDescent="0.15">
      <c r="A209" s="1" t="s">
        <v>921</v>
      </c>
      <c r="B209" s="1" t="s">
        <v>994</v>
      </c>
      <c r="C209" s="2">
        <v>491038</v>
      </c>
    </row>
    <row r="210" spans="1:3" x14ac:dyDescent="0.15">
      <c r="A210" s="1" t="s">
        <v>922</v>
      </c>
      <c r="B210" s="1" t="s">
        <v>995</v>
      </c>
      <c r="C210" s="2">
        <v>492018</v>
      </c>
    </row>
    <row r="211" spans="1:3" x14ac:dyDescent="0.15">
      <c r="A211" s="1" t="s">
        <v>1037</v>
      </c>
      <c r="B211" s="1" t="s">
        <v>996</v>
      </c>
      <c r="C211" s="2">
        <v>492019</v>
      </c>
    </row>
    <row r="212" spans="1:3" x14ac:dyDescent="0.15">
      <c r="A212" s="1" t="s">
        <v>1038</v>
      </c>
      <c r="B212" s="1" t="s">
        <v>997</v>
      </c>
      <c r="C212" s="2">
        <v>492021</v>
      </c>
    </row>
    <row r="213" spans="1:3" x14ac:dyDescent="0.15">
      <c r="A213" s="1" t="s">
        <v>931</v>
      </c>
      <c r="B213" s="1" t="s">
        <v>998</v>
      </c>
      <c r="C213" s="2">
        <v>492029</v>
      </c>
    </row>
    <row r="214" spans="1:3" x14ac:dyDescent="0.15">
      <c r="A214" s="1" t="s">
        <v>1186</v>
      </c>
      <c r="B214" s="1" t="s">
        <v>1187</v>
      </c>
      <c r="C214" s="2">
        <v>492033</v>
      </c>
    </row>
    <row r="215" spans="1:3" x14ac:dyDescent="0.15">
      <c r="A215" s="1" t="s">
        <v>936</v>
      </c>
      <c r="B215" s="1" t="s">
        <v>999</v>
      </c>
      <c r="C215" s="2">
        <v>492035</v>
      </c>
    </row>
    <row r="216" spans="1:3" x14ac:dyDescent="0.15">
      <c r="A216" s="1" t="s">
        <v>933</v>
      </c>
      <c r="B216" s="1" t="s">
        <v>1000</v>
      </c>
      <c r="C216" s="2">
        <v>492037</v>
      </c>
    </row>
    <row r="217" spans="1:3" x14ac:dyDescent="0.15">
      <c r="A217" s="1" t="s">
        <v>944</v>
      </c>
      <c r="B217" s="1" t="s">
        <v>1001</v>
      </c>
      <c r="C217" s="2">
        <v>492047</v>
      </c>
    </row>
    <row r="218" spans="1:3" x14ac:dyDescent="0.15">
      <c r="A218" s="1" t="s">
        <v>945</v>
      </c>
      <c r="B218" s="1" t="s">
        <v>1002</v>
      </c>
      <c r="C218" s="2">
        <v>492051</v>
      </c>
    </row>
    <row r="219" spans="1:3" x14ac:dyDescent="0.15">
      <c r="A219" s="1" t="s">
        <v>946</v>
      </c>
      <c r="B219" s="1" t="s">
        <v>1003</v>
      </c>
      <c r="C219" s="2">
        <v>492052</v>
      </c>
    </row>
    <row r="220" spans="1:3" x14ac:dyDescent="0.15">
      <c r="A220" s="1" t="s">
        <v>947</v>
      </c>
      <c r="B220" s="1" t="s">
        <v>1004</v>
      </c>
      <c r="C220" s="2">
        <v>492055</v>
      </c>
    </row>
    <row r="221" spans="1:3" x14ac:dyDescent="0.15">
      <c r="A221" s="1" t="s">
        <v>948</v>
      </c>
      <c r="B221" s="1" t="s">
        <v>1005</v>
      </c>
      <c r="C221" s="2">
        <v>492064</v>
      </c>
    </row>
    <row r="222" spans="1:3" x14ac:dyDescent="0.15">
      <c r="A222" s="1" t="s">
        <v>949</v>
      </c>
      <c r="B222" s="1" t="s">
        <v>1006</v>
      </c>
      <c r="C222" s="2">
        <v>492066</v>
      </c>
    </row>
    <row r="223" spans="1:3" x14ac:dyDescent="0.15">
      <c r="A223" s="1" t="s">
        <v>942</v>
      </c>
      <c r="B223" s="1" t="s">
        <v>1007</v>
      </c>
      <c r="C223" s="2">
        <v>492070</v>
      </c>
    </row>
    <row r="224" spans="1:3" x14ac:dyDescent="0.15">
      <c r="A224" s="1" t="s">
        <v>950</v>
      </c>
      <c r="B224" s="1" t="s">
        <v>1008</v>
      </c>
      <c r="C224" s="2">
        <v>492085</v>
      </c>
    </row>
    <row r="225" spans="1:3" x14ac:dyDescent="0.15">
      <c r="A225" s="1" t="s">
        <v>935</v>
      </c>
      <c r="B225" s="1" t="s">
        <v>1009</v>
      </c>
      <c r="C225" s="2">
        <v>492087</v>
      </c>
    </row>
    <row r="226" spans="1:3" x14ac:dyDescent="0.15">
      <c r="A226" s="1" t="s">
        <v>951</v>
      </c>
      <c r="B226" s="1" t="s">
        <v>1010</v>
      </c>
      <c r="C226" s="2">
        <v>492089</v>
      </c>
    </row>
    <row r="227" spans="1:3" x14ac:dyDescent="0.15">
      <c r="A227" s="1" t="s">
        <v>952</v>
      </c>
      <c r="B227" s="1" t="s">
        <v>1011</v>
      </c>
      <c r="C227" s="2">
        <v>492090</v>
      </c>
    </row>
    <row r="228" spans="1:3" x14ac:dyDescent="0.15">
      <c r="A228" s="1" t="s">
        <v>953</v>
      </c>
      <c r="B228" s="1" t="s">
        <v>1012</v>
      </c>
      <c r="C228" s="2">
        <v>492092</v>
      </c>
    </row>
    <row r="229" spans="1:3" x14ac:dyDescent="0.15">
      <c r="A229" s="1" t="s">
        <v>954</v>
      </c>
      <c r="B229" s="1" t="s">
        <v>1013</v>
      </c>
      <c r="C229" s="2">
        <v>492094</v>
      </c>
    </row>
    <row r="230" spans="1:3" x14ac:dyDescent="0.15">
      <c r="A230" s="1" t="s">
        <v>968</v>
      </c>
      <c r="B230" s="1" t="s">
        <v>1014</v>
      </c>
      <c r="C230" s="2">
        <v>492095</v>
      </c>
    </row>
    <row r="231" spans="1:3" x14ac:dyDescent="0.15">
      <c r="A231" s="1" t="s">
        <v>957</v>
      </c>
      <c r="B231" s="1" t="s">
        <v>1015</v>
      </c>
      <c r="C231" s="2">
        <v>492100</v>
      </c>
    </row>
    <row r="232" spans="1:3" x14ac:dyDescent="0.15">
      <c r="A232" s="1" t="s">
        <v>958</v>
      </c>
      <c r="B232" s="1" t="s">
        <v>1016</v>
      </c>
      <c r="C232" s="2">
        <v>492105</v>
      </c>
    </row>
    <row r="233" spans="1:3" x14ac:dyDescent="0.15">
      <c r="A233" s="1" t="s">
        <v>960</v>
      </c>
      <c r="B233" s="1" t="s">
        <v>1017</v>
      </c>
      <c r="C233" s="2">
        <v>492109</v>
      </c>
    </row>
    <row r="234" spans="1:3" x14ac:dyDescent="0.15">
      <c r="A234" s="1" t="s">
        <v>961</v>
      </c>
      <c r="B234" s="1" t="s">
        <v>1018</v>
      </c>
      <c r="C234" s="2">
        <v>492110</v>
      </c>
    </row>
    <row r="235" spans="1:3" x14ac:dyDescent="0.15">
      <c r="A235" s="1" t="s">
        <v>937</v>
      </c>
      <c r="B235" s="1" t="s">
        <v>1019</v>
      </c>
      <c r="C235" s="2">
        <v>492114</v>
      </c>
    </row>
    <row r="236" spans="1:3" x14ac:dyDescent="0.15">
      <c r="A236" s="1" t="s">
        <v>962</v>
      </c>
      <c r="B236" s="1" t="s">
        <v>1020</v>
      </c>
      <c r="C236" s="2">
        <v>492116</v>
      </c>
    </row>
    <row r="237" spans="1:3" x14ac:dyDescent="0.15">
      <c r="A237" s="1" t="s">
        <v>969</v>
      </c>
      <c r="B237" s="1" t="s">
        <v>1021</v>
      </c>
      <c r="C237" s="2">
        <v>492123</v>
      </c>
    </row>
    <row r="238" spans="1:3" x14ac:dyDescent="0.15">
      <c r="A238" s="1" t="s">
        <v>964</v>
      </c>
      <c r="B238" s="1" t="s">
        <v>1022</v>
      </c>
      <c r="C238" s="2">
        <v>492126</v>
      </c>
    </row>
    <row r="239" spans="1:3" x14ac:dyDescent="0.15">
      <c r="A239" s="1" t="s">
        <v>965</v>
      </c>
      <c r="B239" s="1" t="s">
        <v>1023</v>
      </c>
      <c r="C239" s="2">
        <v>492133</v>
      </c>
    </row>
    <row r="240" spans="1:3" x14ac:dyDescent="0.15">
      <c r="A240" s="1" t="s">
        <v>1188</v>
      </c>
      <c r="B240" s="1" t="s">
        <v>1189</v>
      </c>
      <c r="C240" s="2">
        <v>492135</v>
      </c>
    </row>
    <row r="241" spans="1:3" x14ac:dyDescent="0.15">
      <c r="A241" s="1" t="s">
        <v>966</v>
      </c>
      <c r="B241" s="1" t="s">
        <v>1024</v>
      </c>
      <c r="C241" s="2">
        <v>492137</v>
      </c>
    </row>
    <row r="242" spans="1:3" x14ac:dyDescent="0.15">
      <c r="A242" s="1" t="s">
        <v>940</v>
      </c>
      <c r="B242" s="1" t="s">
        <v>1025</v>
      </c>
      <c r="C242" s="2">
        <v>492140</v>
      </c>
    </row>
    <row r="243" spans="1:3" x14ac:dyDescent="0.15">
      <c r="A243" s="1" t="s">
        <v>974</v>
      </c>
      <c r="B243" s="1" t="s">
        <v>1026</v>
      </c>
      <c r="C243" s="2">
        <v>492156</v>
      </c>
    </row>
    <row r="244" spans="1:3" x14ac:dyDescent="0.15">
      <c r="A244" s="1" t="s">
        <v>975</v>
      </c>
      <c r="B244" s="1" t="s">
        <v>1027</v>
      </c>
      <c r="C244" s="2">
        <v>492158</v>
      </c>
    </row>
    <row r="245" spans="1:3" x14ac:dyDescent="0.15">
      <c r="A245" s="1" t="s">
        <v>1190</v>
      </c>
      <c r="B245" s="1" t="s">
        <v>1191</v>
      </c>
      <c r="C245" s="2">
        <v>492161</v>
      </c>
    </row>
    <row r="246" spans="1:3" x14ac:dyDescent="0.15">
      <c r="A246" s="1" t="s">
        <v>977</v>
      </c>
      <c r="B246" s="1" t="s">
        <v>1028</v>
      </c>
      <c r="C246" s="2">
        <v>492173</v>
      </c>
    </row>
    <row r="247" spans="1:3" x14ac:dyDescent="0.15">
      <c r="A247" s="1" t="s">
        <v>1192</v>
      </c>
      <c r="B247" s="1" t="s">
        <v>1193</v>
      </c>
      <c r="C247" s="2">
        <v>492207</v>
      </c>
    </row>
    <row r="248" spans="1:3" x14ac:dyDescent="0.15">
      <c r="A248" s="1" t="s">
        <v>941</v>
      </c>
      <c r="B248" s="1" t="s">
        <v>1029</v>
      </c>
      <c r="C248" s="2">
        <v>492330</v>
      </c>
    </row>
    <row r="249" spans="1:3" x14ac:dyDescent="0.15">
      <c r="A249" s="1" t="s">
        <v>1040</v>
      </c>
      <c r="B249" s="1" t="s">
        <v>1030</v>
      </c>
      <c r="C249" s="2">
        <v>492333</v>
      </c>
    </row>
    <row r="250" spans="1:3" x14ac:dyDescent="0.15">
      <c r="A250" s="1" t="s">
        <v>934</v>
      </c>
      <c r="B250" s="1" t="s">
        <v>1031</v>
      </c>
      <c r="C250" s="2">
        <v>492337</v>
      </c>
    </row>
    <row r="251" spans="1:3" x14ac:dyDescent="0.15">
      <c r="A251" s="1" t="s">
        <v>938</v>
      </c>
      <c r="B251" s="1" t="s">
        <v>1032</v>
      </c>
      <c r="C251" s="2">
        <v>492420</v>
      </c>
    </row>
    <row r="252" spans="1:3" x14ac:dyDescent="0.15">
      <c r="A252" s="1" t="s">
        <v>967</v>
      </c>
      <c r="B252" s="1" t="s">
        <v>1033</v>
      </c>
      <c r="C252" s="2">
        <v>492465</v>
      </c>
    </row>
    <row r="253" spans="1:3" x14ac:dyDescent="0.15">
      <c r="A253" s="1" t="s">
        <v>972</v>
      </c>
      <c r="B253" s="1" t="s">
        <v>1034</v>
      </c>
      <c r="C253" s="2">
        <v>492489</v>
      </c>
    </row>
    <row r="254" spans="1:3" x14ac:dyDescent="0.15">
      <c r="A254" s="1" t="s">
        <v>939</v>
      </c>
      <c r="B254" s="1" t="s">
        <v>1035</v>
      </c>
      <c r="C254" s="2">
        <v>492532</v>
      </c>
    </row>
    <row r="255" spans="1:3" x14ac:dyDescent="0.15">
      <c r="A255" s="1" t="s">
        <v>1194</v>
      </c>
      <c r="B255" s="1" t="s">
        <v>1195</v>
      </c>
      <c r="C255" s="2" t="s">
        <v>1196</v>
      </c>
    </row>
    <row r="256" spans="1:3" x14ac:dyDescent="0.15">
      <c r="A256" s="1" t="s">
        <v>96</v>
      </c>
      <c r="B256" s="1" t="s">
        <v>97</v>
      </c>
      <c r="C256" s="2">
        <v>492607</v>
      </c>
    </row>
    <row r="257" spans="1:3" x14ac:dyDescent="0.15">
      <c r="A257" s="1" t="s">
        <v>927</v>
      </c>
      <c r="B257" s="1" t="s">
        <v>466</v>
      </c>
      <c r="C257" s="2">
        <v>494005</v>
      </c>
    </row>
    <row r="258" spans="1:3" x14ac:dyDescent="0.15">
      <c r="A258" s="1" t="s">
        <v>925</v>
      </c>
      <c r="B258" s="1" t="s">
        <v>95</v>
      </c>
      <c r="C258" s="2" t="s">
        <v>1197</v>
      </c>
    </row>
    <row r="259" spans="1:3" x14ac:dyDescent="0.15">
      <c r="A259" s="1" t="s">
        <v>926</v>
      </c>
      <c r="B259" s="1" t="s">
        <v>1036</v>
      </c>
      <c r="C259" s="2" t="s">
        <v>1198</v>
      </c>
    </row>
    <row r="260" spans="1:3" x14ac:dyDescent="0.15">
      <c r="A260" s="3" t="s">
        <v>1206</v>
      </c>
      <c r="B260" s="3" t="s">
        <v>1207</v>
      </c>
      <c r="C260" s="4">
        <v>500001</v>
      </c>
    </row>
    <row r="261" spans="1:3" x14ac:dyDescent="0.15">
      <c r="A261" s="3" t="s">
        <v>1208</v>
      </c>
      <c r="B261" s="3" t="s">
        <v>1209</v>
      </c>
      <c r="C261" s="4">
        <v>500002</v>
      </c>
    </row>
    <row r="262" spans="1:3" x14ac:dyDescent="0.15">
      <c r="A262" s="3" t="s">
        <v>1287</v>
      </c>
      <c r="B262" s="3" t="s">
        <v>1210</v>
      </c>
      <c r="C262" s="4">
        <v>500003</v>
      </c>
    </row>
    <row r="263" spans="1:3" x14ac:dyDescent="0.15">
      <c r="A263" s="3" t="s">
        <v>1211</v>
      </c>
      <c r="B263" s="3" t="s">
        <v>1212</v>
      </c>
      <c r="C263" s="4">
        <v>500004</v>
      </c>
    </row>
    <row r="264" spans="1:3" x14ac:dyDescent="0.15">
      <c r="A264" s="3" t="s">
        <v>1213</v>
      </c>
      <c r="B264" s="3" t="s">
        <v>1214</v>
      </c>
      <c r="C264" s="4">
        <v>500005</v>
      </c>
    </row>
    <row r="265" spans="1:3" x14ac:dyDescent="0.15">
      <c r="A265" s="1" t="s">
        <v>1288</v>
      </c>
      <c r="B265" s="1" t="s">
        <v>1215</v>
      </c>
      <c r="C265" s="4">
        <v>500006</v>
      </c>
    </row>
    <row r="266" spans="1:3" x14ac:dyDescent="0.15">
      <c r="A266" s="1" t="s">
        <v>1289</v>
      </c>
      <c r="B266" s="1" t="s">
        <v>1216</v>
      </c>
      <c r="C266" s="4">
        <v>500007</v>
      </c>
    </row>
    <row r="267" spans="1:3" x14ac:dyDescent="0.15">
      <c r="A267" s="1" t="s">
        <v>1290</v>
      </c>
      <c r="B267" s="1" t="s">
        <v>1217</v>
      </c>
      <c r="C267" s="4">
        <v>500008</v>
      </c>
    </row>
    <row r="268" spans="1:3" x14ac:dyDescent="0.15">
      <c r="A268" s="1" t="s">
        <v>1291</v>
      </c>
      <c r="B268" s="1" t="s">
        <v>1218</v>
      </c>
      <c r="C268" s="4">
        <v>500009</v>
      </c>
    </row>
    <row r="269" spans="1:3" x14ac:dyDescent="0.15">
      <c r="A269" s="1" t="s">
        <v>1292</v>
      </c>
      <c r="B269" s="1" t="s">
        <v>1219</v>
      </c>
      <c r="C269" s="4">
        <v>500010</v>
      </c>
    </row>
    <row r="270" spans="1:3" x14ac:dyDescent="0.15">
      <c r="A270" s="1" t="s">
        <v>1293</v>
      </c>
      <c r="B270" s="1" t="s">
        <v>1220</v>
      </c>
      <c r="C270" s="4">
        <v>500011</v>
      </c>
    </row>
    <row r="271" spans="1:3" x14ac:dyDescent="0.15">
      <c r="A271" s="1" t="s">
        <v>1294</v>
      </c>
      <c r="B271" s="1" t="s">
        <v>1221</v>
      </c>
      <c r="C271" s="4">
        <v>500012</v>
      </c>
    </row>
    <row r="272" spans="1:3" x14ac:dyDescent="0.15">
      <c r="A272" s="1" t="s">
        <v>1295</v>
      </c>
      <c r="B272" s="1" t="s">
        <v>1222</v>
      </c>
      <c r="C272" s="4">
        <v>500013</v>
      </c>
    </row>
    <row r="273" spans="1:3" x14ac:dyDescent="0.15">
      <c r="A273" s="1" t="s">
        <v>1296</v>
      </c>
      <c r="B273" s="1" t="s">
        <v>1223</v>
      </c>
      <c r="C273" s="4">
        <v>500014</v>
      </c>
    </row>
    <row r="274" spans="1:3" x14ac:dyDescent="0.15">
      <c r="A274" s="1" t="s">
        <v>1224</v>
      </c>
      <c r="B274" s="1" t="s">
        <v>1225</v>
      </c>
      <c r="C274" s="2">
        <v>500015</v>
      </c>
    </row>
    <row r="275" spans="1:3" x14ac:dyDescent="0.15">
      <c r="A275" s="1" t="s">
        <v>1226</v>
      </c>
      <c r="B275" s="1" t="s">
        <v>1227</v>
      </c>
      <c r="C275" s="2">
        <v>500016</v>
      </c>
    </row>
    <row r="276" spans="1:3" x14ac:dyDescent="0.15">
      <c r="A276" s="1" t="s">
        <v>1228</v>
      </c>
      <c r="B276" s="1" t="s">
        <v>1229</v>
      </c>
      <c r="C276" s="2">
        <v>500017</v>
      </c>
    </row>
    <row r="277" spans="1:3" x14ac:dyDescent="0.15">
      <c r="A277" s="1" t="s">
        <v>1297</v>
      </c>
      <c r="B277" s="1" t="s">
        <v>1230</v>
      </c>
      <c r="C277" s="2">
        <v>500018</v>
      </c>
    </row>
    <row r="278" spans="1:3" x14ac:dyDescent="0.15">
      <c r="A278" s="1" t="s">
        <v>1298</v>
      </c>
      <c r="B278" s="1" t="s">
        <v>1231</v>
      </c>
      <c r="C278" s="2">
        <v>500019</v>
      </c>
    </row>
    <row r="279" spans="1:3" x14ac:dyDescent="0.15">
      <c r="A279" s="1" t="s">
        <v>1299</v>
      </c>
      <c r="B279" s="1" t="s">
        <v>1232</v>
      </c>
      <c r="C279" s="2">
        <v>500020</v>
      </c>
    </row>
    <row r="280" spans="1:3" x14ac:dyDescent="0.15">
      <c r="A280" s="1" t="s">
        <v>1300</v>
      </c>
      <c r="B280" s="1" t="s">
        <v>1233</v>
      </c>
      <c r="C280" s="2">
        <v>500021</v>
      </c>
    </row>
    <row r="281" spans="1:3" x14ac:dyDescent="0.15">
      <c r="A281" s="1" t="s">
        <v>1301</v>
      </c>
      <c r="B281" s="1" t="s">
        <v>1234</v>
      </c>
      <c r="C281" s="2">
        <v>500022</v>
      </c>
    </row>
    <row r="282" spans="1:3" x14ac:dyDescent="0.15">
      <c r="A282" s="1" t="s">
        <v>1235</v>
      </c>
      <c r="B282" s="1" t="s">
        <v>1249</v>
      </c>
      <c r="C282" s="2">
        <v>500023</v>
      </c>
    </row>
    <row r="283" spans="1:3" x14ac:dyDescent="0.15">
      <c r="A283" s="1" t="s">
        <v>1236</v>
      </c>
      <c r="B283" s="1" t="s">
        <v>1250</v>
      </c>
      <c r="C283" s="2">
        <v>500024</v>
      </c>
    </row>
    <row r="284" spans="1:3" x14ac:dyDescent="0.15">
      <c r="A284" s="1" t="s">
        <v>1237</v>
      </c>
      <c r="B284" s="1" t="s">
        <v>1251</v>
      </c>
      <c r="C284" s="2">
        <v>500025</v>
      </c>
    </row>
    <row r="285" spans="1:3" x14ac:dyDescent="0.15">
      <c r="A285" s="1" t="s">
        <v>1238</v>
      </c>
      <c r="B285" s="1" t="s">
        <v>1252</v>
      </c>
      <c r="C285" s="2">
        <v>500026</v>
      </c>
    </row>
    <row r="286" spans="1:3" x14ac:dyDescent="0.15">
      <c r="A286" s="1" t="s">
        <v>1239</v>
      </c>
      <c r="B286" s="1" t="s">
        <v>1253</v>
      </c>
      <c r="C286" s="2">
        <v>500027</v>
      </c>
    </row>
    <row r="287" spans="1:3" x14ac:dyDescent="0.15">
      <c r="A287" s="1" t="s">
        <v>1240</v>
      </c>
      <c r="B287" s="1" t="s">
        <v>1254</v>
      </c>
      <c r="C287" s="2">
        <v>500028</v>
      </c>
    </row>
    <row r="288" spans="1:3" x14ac:dyDescent="0.15">
      <c r="A288" s="1" t="s">
        <v>1241</v>
      </c>
      <c r="B288" s="1" t="s">
        <v>1255</v>
      </c>
      <c r="C288" s="2">
        <v>500029</v>
      </c>
    </row>
    <row r="289" spans="1:3" x14ac:dyDescent="0.15">
      <c r="A289" s="1" t="s">
        <v>1242</v>
      </c>
      <c r="B289" s="1" t="s">
        <v>1256</v>
      </c>
      <c r="C289" s="2">
        <v>500030</v>
      </c>
    </row>
    <row r="290" spans="1:3" x14ac:dyDescent="0.15">
      <c r="A290" s="1" t="s">
        <v>1243</v>
      </c>
      <c r="B290" s="1" t="s">
        <v>1257</v>
      </c>
      <c r="C290" s="2">
        <v>500031</v>
      </c>
    </row>
    <row r="291" spans="1:3" x14ac:dyDescent="0.15">
      <c r="A291" s="1" t="s">
        <v>1244</v>
      </c>
      <c r="B291" s="1" t="s">
        <v>1258</v>
      </c>
      <c r="C291" s="2">
        <v>500032</v>
      </c>
    </row>
    <row r="292" spans="1:3" x14ac:dyDescent="0.15">
      <c r="A292" s="1" t="s">
        <v>1245</v>
      </c>
      <c r="B292" s="1" t="s">
        <v>1259</v>
      </c>
      <c r="C292" s="2">
        <v>500033</v>
      </c>
    </row>
    <row r="293" spans="1:3" x14ac:dyDescent="0.15">
      <c r="A293" s="1" t="s">
        <v>1246</v>
      </c>
      <c r="B293" s="1" t="s">
        <v>1260</v>
      </c>
      <c r="C293" s="2">
        <v>500034</v>
      </c>
    </row>
    <row r="294" spans="1:3" x14ac:dyDescent="0.15">
      <c r="A294" s="1" t="s">
        <v>1247</v>
      </c>
      <c r="B294" s="1" t="s">
        <v>1261</v>
      </c>
      <c r="C294" s="2">
        <v>500035</v>
      </c>
    </row>
    <row r="295" spans="1:3" x14ac:dyDescent="0.15">
      <c r="A295" s="1" t="s">
        <v>1248</v>
      </c>
      <c r="B295" s="1" t="s">
        <v>1262</v>
      </c>
      <c r="C295" s="2">
        <v>500036</v>
      </c>
    </row>
    <row r="296" spans="1:3" x14ac:dyDescent="0.15">
      <c r="A296" s="1" t="s">
        <v>1268</v>
      </c>
      <c r="B296" s="1" t="s">
        <v>1269</v>
      </c>
      <c r="C296" s="2">
        <v>500037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申込書（個人種目）</vt:lpstr>
      <vt:lpstr>申込書（リレー種目）</vt:lpstr>
      <vt:lpstr>参加料納入書</vt:lpstr>
      <vt:lpstr>自由シート</vt:lpstr>
      <vt:lpstr>kyougisha転記用</vt:lpstr>
      <vt:lpstr>relay転記用</vt:lpstr>
      <vt:lpstr>(種目・作業用)</vt:lpstr>
      <vt:lpstr>(種目資料・作業用)</vt:lpstr>
      <vt:lpstr>(所属・作業用)</vt:lpstr>
      <vt:lpstr>_ken1</vt:lpstr>
      <vt:lpstr>_ken2</vt:lpstr>
      <vt:lpstr>gakunen1</vt:lpstr>
      <vt:lpstr>gakunen2</vt:lpstr>
      <vt:lpstr>gender1</vt:lpstr>
      <vt:lpstr>参加料納入書!Print_Area</vt:lpstr>
      <vt:lpstr>'申込書（リレー種目）'!Print_Area</vt:lpstr>
      <vt:lpstr>'申込書（個人種目）'!Print_Area</vt:lpstr>
      <vt:lpstr>shozoku</vt:lpstr>
      <vt:lpstr>shubetsu1</vt:lpstr>
      <vt:lpstr>shubetsu2</vt:lpstr>
      <vt:lpstr>shumoku1</vt:lpstr>
      <vt:lpstr>shumoku2</vt:lpstr>
      <vt:lpstr>team2</vt:lpstr>
      <vt:lpstr>女</vt:lpstr>
      <vt:lpstr>小学混合_４×１００ｍ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生涯学習課０４</dc:creator>
  <cp:lastModifiedBy>伊藤電子工業</cp:lastModifiedBy>
  <cp:lastPrinted>2024-05-15T12:27:50Z</cp:lastPrinted>
  <dcterms:created xsi:type="dcterms:W3CDTF">2015-11-12T01:11:30Z</dcterms:created>
  <dcterms:modified xsi:type="dcterms:W3CDTF">2026-04-18T09:02:22Z</dcterms:modified>
</cp:coreProperties>
</file>